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Pol'!$A$1:$S$585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5" i="11" l="1"/>
  <c r="O35" i="11"/>
  <c r="K35" i="11"/>
  <c r="I35" i="11"/>
  <c r="G35" i="11"/>
  <c r="M35" i="11" s="1"/>
  <c r="Q36" i="11"/>
  <c r="O36" i="11"/>
  <c r="K36" i="11"/>
  <c r="I36" i="11"/>
  <c r="G36" i="11"/>
  <c r="M36" i="11" s="1"/>
  <c r="Q34" i="11"/>
  <c r="O34" i="11"/>
  <c r="K34" i="11"/>
  <c r="I34" i="11"/>
  <c r="G34" i="11"/>
  <c r="M34" i="11" s="1"/>
  <c r="G8" i="11"/>
  <c r="I8" i="11"/>
  <c r="K8" i="11"/>
  <c r="O8" i="11"/>
  <c r="Q8" i="11"/>
  <c r="G9" i="11"/>
  <c r="M9" i="11" s="1"/>
  <c r="I9" i="11"/>
  <c r="K9" i="11"/>
  <c r="O9" i="11"/>
  <c r="Q9" i="11"/>
  <c r="G10" i="11"/>
  <c r="M10" i="11" s="1"/>
  <c r="I10" i="11"/>
  <c r="K10" i="11"/>
  <c r="O10" i="11"/>
  <c r="Q10" i="11"/>
  <c r="G11" i="11"/>
  <c r="M11" i="11" s="1"/>
  <c r="I11" i="11"/>
  <c r="K11" i="11"/>
  <c r="O11" i="11"/>
  <c r="Q11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7" i="11"/>
  <c r="M17" i="11" s="1"/>
  <c r="I17" i="11"/>
  <c r="K17" i="11"/>
  <c r="O17" i="11"/>
  <c r="Q17" i="11"/>
  <c r="G18" i="11"/>
  <c r="M18" i="11" s="1"/>
  <c r="I18" i="11"/>
  <c r="K18" i="11"/>
  <c r="O18" i="11"/>
  <c r="Q18" i="11"/>
  <c r="G21" i="11"/>
  <c r="M21" i="11" s="1"/>
  <c r="I21" i="11"/>
  <c r="K21" i="11"/>
  <c r="O21" i="11"/>
  <c r="Q21" i="11"/>
  <c r="G22" i="11"/>
  <c r="M22" i="11" s="1"/>
  <c r="I22" i="11"/>
  <c r="K22" i="11"/>
  <c r="O22" i="11"/>
  <c r="Q22" i="11"/>
  <c r="G24" i="11"/>
  <c r="M24" i="11" s="1"/>
  <c r="I24" i="11"/>
  <c r="K24" i="11"/>
  <c r="O24" i="11"/>
  <c r="Q24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31" i="11"/>
  <c r="M31" i="11" s="1"/>
  <c r="I31" i="11"/>
  <c r="K31" i="11"/>
  <c r="O31" i="11"/>
  <c r="Q31" i="11"/>
  <c r="G33" i="11"/>
  <c r="M33" i="11" s="1"/>
  <c r="I33" i="11"/>
  <c r="K33" i="11"/>
  <c r="O33" i="11"/>
  <c r="Q33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40" i="11"/>
  <c r="I40" i="11"/>
  <c r="K40" i="11"/>
  <c r="O40" i="11"/>
  <c r="Q40" i="11"/>
  <c r="G45" i="11"/>
  <c r="M45" i="11" s="1"/>
  <c r="I45" i="11"/>
  <c r="K45" i="11"/>
  <c r="O45" i="11"/>
  <c r="Q45" i="11"/>
  <c r="G50" i="11"/>
  <c r="M50" i="11" s="1"/>
  <c r="I50" i="11"/>
  <c r="K50" i="11"/>
  <c r="O50" i="11"/>
  <c r="Q50" i="11"/>
  <c r="G51" i="11"/>
  <c r="M51" i="11" s="1"/>
  <c r="I51" i="11"/>
  <c r="K51" i="11"/>
  <c r="O51" i="11"/>
  <c r="Q51" i="11"/>
  <c r="G52" i="11"/>
  <c r="M52" i="11" s="1"/>
  <c r="I52" i="11"/>
  <c r="K52" i="11"/>
  <c r="O52" i="11"/>
  <c r="Q52" i="11"/>
  <c r="G54" i="11"/>
  <c r="M54" i="11" s="1"/>
  <c r="I54" i="11"/>
  <c r="K54" i="11"/>
  <c r="O54" i="11"/>
  <c r="Q54" i="11"/>
  <c r="G57" i="11"/>
  <c r="I57" i="11"/>
  <c r="K57" i="11"/>
  <c r="O57" i="11"/>
  <c r="Q57" i="11"/>
  <c r="G60" i="11"/>
  <c r="M60" i="11" s="1"/>
  <c r="I60" i="11"/>
  <c r="K60" i="11"/>
  <c r="O60" i="11"/>
  <c r="Q60" i="11"/>
  <c r="G63" i="11"/>
  <c r="M63" i="11" s="1"/>
  <c r="I63" i="11"/>
  <c r="K63" i="11"/>
  <c r="O63" i="11"/>
  <c r="Q63" i="11"/>
  <c r="G66" i="11"/>
  <c r="M66" i="11" s="1"/>
  <c r="I66" i="11"/>
  <c r="K66" i="11"/>
  <c r="O66" i="11"/>
  <c r="Q66" i="11"/>
  <c r="G69" i="11"/>
  <c r="M69" i="11" s="1"/>
  <c r="I69" i="11"/>
  <c r="K69" i="11"/>
  <c r="O69" i="11"/>
  <c r="Q69" i="11"/>
  <c r="G70" i="11"/>
  <c r="M70" i="11" s="1"/>
  <c r="I70" i="11"/>
  <c r="K70" i="11"/>
  <c r="O70" i="11"/>
  <c r="Q70" i="11"/>
  <c r="G72" i="11"/>
  <c r="M72" i="11" s="1"/>
  <c r="I72" i="11"/>
  <c r="K72" i="11"/>
  <c r="O72" i="11"/>
  <c r="Q72" i="11"/>
  <c r="G74" i="11"/>
  <c r="M74" i="11" s="1"/>
  <c r="I74" i="11"/>
  <c r="K74" i="11"/>
  <c r="O74" i="11"/>
  <c r="Q74" i="11"/>
  <c r="G75" i="11"/>
  <c r="M75" i="11" s="1"/>
  <c r="I75" i="11"/>
  <c r="K75" i="11"/>
  <c r="O75" i="11"/>
  <c r="Q75" i="11"/>
  <c r="G76" i="11"/>
  <c r="M76" i="11" s="1"/>
  <c r="I76" i="11"/>
  <c r="K76" i="11"/>
  <c r="O76" i="11"/>
  <c r="Q76" i="11"/>
  <c r="G77" i="11"/>
  <c r="M77" i="11" s="1"/>
  <c r="I77" i="11"/>
  <c r="K77" i="11"/>
  <c r="O77" i="11"/>
  <c r="Q77" i="11"/>
  <c r="G78" i="11"/>
  <c r="M78" i="11" s="1"/>
  <c r="I78" i="11"/>
  <c r="K78" i="11"/>
  <c r="O78" i="11"/>
  <c r="Q78" i="11"/>
  <c r="G79" i="11"/>
  <c r="M79" i="11" s="1"/>
  <c r="I79" i="11"/>
  <c r="K79" i="11"/>
  <c r="O79" i="11"/>
  <c r="Q79" i="11"/>
  <c r="G80" i="11"/>
  <c r="M80" i="11" s="1"/>
  <c r="I80" i="11"/>
  <c r="K80" i="11"/>
  <c r="O80" i="11"/>
  <c r="Q80" i="11"/>
  <c r="G82" i="11"/>
  <c r="M82" i="11" s="1"/>
  <c r="I82" i="11"/>
  <c r="K82" i="11"/>
  <c r="O82" i="11"/>
  <c r="Q82" i="11"/>
  <c r="G85" i="11"/>
  <c r="M85" i="11" s="1"/>
  <c r="I85" i="11"/>
  <c r="K85" i="11"/>
  <c r="O85" i="11"/>
  <c r="Q85" i="11"/>
  <c r="G87" i="11"/>
  <c r="M87" i="11" s="1"/>
  <c r="I87" i="11"/>
  <c r="K87" i="11"/>
  <c r="O87" i="11"/>
  <c r="Q87" i="11"/>
  <c r="G91" i="11"/>
  <c r="M91" i="11" s="1"/>
  <c r="I91" i="11"/>
  <c r="K91" i="11"/>
  <c r="O91" i="11"/>
  <c r="Q91" i="11"/>
  <c r="G95" i="11"/>
  <c r="M95" i="11" s="1"/>
  <c r="I95" i="11"/>
  <c r="K95" i="11"/>
  <c r="O95" i="11"/>
  <c r="Q95" i="11"/>
  <c r="G97" i="11"/>
  <c r="M97" i="11" s="1"/>
  <c r="I97" i="11"/>
  <c r="K97" i="11"/>
  <c r="O97" i="11"/>
  <c r="Q97" i="11"/>
  <c r="G99" i="11"/>
  <c r="M99" i="11" s="1"/>
  <c r="I99" i="11"/>
  <c r="K99" i="11"/>
  <c r="O99" i="11"/>
  <c r="Q99" i="11"/>
  <c r="G101" i="11"/>
  <c r="M101" i="11" s="1"/>
  <c r="I101" i="11"/>
  <c r="K101" i="11"/>
  <c r="O101" i="11"/>
  <c r="Q101" i="11"/>
  <c r="G103" i="11"/>
  <c r="M103" i="11" s="1"/>
  <c r="I103" i="11"/>
  <c r="K103" i="11"/>
  <c r="O103" i="11"/>
  <c r="Q103" i="11"/>
  <c r="G105" i="11"/>
  <c r="M105" i="11" s="1"/>
  <c r="I105" i="11"/>
  <c r="K105" i="11"/>
  <c r="O105" i="11"/>
  <c r="Q105" i="11"/>
  <c r="G107" i="11"/>
  <c r="M107" i="11" s="1"/>
  <c r="I107" i="11"/>
  <c r="K107" i="11"/>
  <c r="O107" i="11"/>
  <c r="Q107" i="11"/>
  <c r="G108" i="11"/>
  <c r="M108" i="11" s="1"/>
  <c r="I108" i="11"/>
  <c r="K108" i="11"/>
  <c r="O108" i="11"/>
  <c r="Q108" i="11"/>
  <c r="G111" i="11"/>
  <c r="M111" i="11" s="1"/>
  <c r="I111" i="11"/>
  <c r="K111" i="11"/>
  <c r="O111" i="11"/>
  <c r="Q111" i="11"/>
  <c r="G114" i="11"/>
  <c r="M114" i="11" s="1"/>
  <c r="I114" i="11"/>
  <c r="K114" i="11"/>
  <c r="O114" i="11"/>
  <c r="Q114" i="11"/>
  <c r="G117" i="11"/>
  <c r="M117" i="11" s="1"/>
  <c r="I117" i="11"/>
  <c r="K117" i="11"/>
  <c r="O117" i="11"/>
  <c r="Q117" i="11"/>
  <c r="G118" i="11"/>
  <c r="M118" i="11" s="1"/>
  <c r="I118" i="11"/>
  <c r="K118" i="11"/>
  <c r="O118" i="11"/>
  <c r="Q118" i="11"/>
  <c r="G125" i="11"/>
  <c r="M125" i="11" s="1"/>
  <c r="I125" i="11"/>
  <c r="K125" i="11"/>
  <c r="O125" i="11"/>
  <c r="Q125" i="11"/>
  <c r="G128" i="11"/>
  <c r="M128" i="11" s="1"/>
  <c r="I128" i="11"/>
  <c r="K128" i="11"/>
  <c r="O128" i="11"/>
  <c r="Q128" i="11"/>
  <c r="G129" i="11"/>
  <c r="M129" i="11" s="1"/>
  <c r="I129" i="11"/>
  <c r="K129" i="11"/>
  <c r="O129" i="11"/>
  <c r="Q129" i="11"/>
  <c r="G131" i="11"/>
  <c r="M131" i="11" s="1"/>
  <c r="I131" i="11"/>
  <c r="K131" i="11"/>
  <c r="O131" i="11"/>
  <c r="Q131" i="11"/>
  <c r="G133" i="11"/>
  <c r="M133" i="11" s="1"/>
  <c r="I133" i="11"/>
  <c r="K133" i="11"/>
  <c r="O133" i="11"/>
  <c r="Q133" i="11"/>
  <c r="G136" i="11"/>
  <c r="M136" i="11" s="1"/>
  <c r="I136" i="11"/>
  <c r="K136" i="11"/>
  <c r="O136" i="11"/>
  <c r="Q136" i="11"/>
  <c r="G139" i="11"/>
  <c r="M139" i="11" s="1"/>
  <c r="I139" i="11"/>
  <c r="K139" i="11"/>
  <c r="O139" i="11"/>
  <c r="Q139" i="11"/>
  <c r="G142" i="11"/>
  <c r="M142" i="11" s="1"/>
  <c r="I142" i="11"/>
  <c r="K142" i="11"/>
  <c r="O142" i="11"/>
  <c r="Q142" i="11"/>
  <c r="G144" i="11"/>
  <c r="M144" i="11" s="1"/>
  <c r="I144" i="11"/>
  <c r="K144" i="11"/>
  <c r="O144" i="11"/>
  <c r="Q144" i="11"/>
  <c r="G147" i="11"/>
  <c r="M147" i="11" s="1"/>
  <c r="I147" i="11"/>
  <c r="K147" i="11"/>
  <c r="O147" i="11"/>
  <c r="Q147" i="11"/>
  <c r="G163" i="11"/>
  <c r="M163" i="11" s="1"/>
  <c r="I163" i="11"/>
  <c r="K163" i="11"/>
  <c r="O163" i="11"/>
  <c r="Q163" i="11"/>
  <c r="G172" i="11"/>
  <c r="M172" i="11" s="1"/>
  <c r="I172" i="11"/>
  <c r="K172" i="11"/>
  <c r="O172" i="11"/>
  <c r="Q172" i="11"/>
  <c r="G175" i="11"/>
  <c r="M175" i="11" s="1"/>
  <c r="I175" i="11"/>
  <c r="K175" i="11"/>
  <c r="O175" i="11"/>
  <c r="Q175" i="11"/>
  <c r="G177" i="11"/>
  <c r="M177" i="11" s="1"/>
  <c r="I177" i="11"/>
  <c r="K177" i="11"/>
  <c r="O177" i="11"/>
  <c r="Q177" i="11"/>
  <c r="G191" i="11"/>
  <c r="M191" i="11" s="1"/>
  <c r="I191" i="11"/>
  <c r="K191" i="11"/>
  <c r="O191" i="11"/>
  <c r="Q191" i="11"/>
  <c r="G193" i="11"/>
  <c r="M193" i="11" s="1"/>
  <c r="I193" i="11"/>
  <c r="K193" i="11"/>
  <c r="O193" i="11"/>
  <c r="Q193" i="11"/>
  <c r="G197" i="11"/>
  <c r="M197" i="11" s="1"/>
  <c r="I197" i="11"/>
  <c r="K197" i="11"/>
  <c r="O197" i="11"/>
  <c r="Q197" i="11"/>
  <c r="G200" i="11"/>
  <c r="M200" i="11" s="1"/>
  <c r="I200" i="11"/>
  <c r="K200" i="11"/>
  <c r="O200" i="11"/>
  <c r="Q200" i="11"/>
  <c r="G204" i="11"/>
  <c r="M204" i="11" s="1"/>
  <c r="I204" i="11"/>
  <c r="K204" i="11"/>
  <c r="O204" i="11"/>
  <c r="Q204" i="11"/>
  <c r="G206" i="11"/>
  <c r="M206" i="11" s="1"/>
  <c r="I206" i="11"/>
  <c r="K206" i="11"/>
  <c r="O206" i="11"/>
  <c r="Q206" i="11"/>
  <c r="G207" i="11"/>
  <c r="M207" i="11" s="1"/>
  <c r="I207" i="11"/>
  <c r="K207" i="11"/>
  <c r="O207" i="11"/>
  <c r="Q207" i="11"/>
  <c r="G208" i="11"/>
  <c r="M208" i="11" s="1"/>
  <c r="I208" i="11"/>
  <c r="K208" i="11"/>
  <c r="O208" i="11"/>
  <c r="Q208" i="11"/>
  <c r="G216" i="11"/>
  <c r="M216" i="11" s="1"/>
  <c r="I216" i="11"/>
  <c r="K216" i="11"/>
  <c r="O216" i="11"/>
  <c r="Q216" i="11"/>
  <c r="G218" i="11"/>
  <c r="M218" i="11" s="1"/>
  <c r="I218" i="11"/>
  <c r="K218" i="11"/>
  <c r="O218" i="11"/>
  <c r="Q218" i="11"/>
  <c r="G225" i="11"/>
  <c r="M225" i="11" s="1"/>
  <c r="I225" i="11"/>
  <c r="K225" i="11"/>
  <c r="O225" i="11"/>
  <c r="Q225" i="11"/>
  <c r="G227" i="11"/>
  <c r="M227" i="11" s="1"/>
  <c r="I227" i="11"/>
  <c r="K227" i="11"/>
  <c r="O227" i="11"/>
  <c r="Q227" i="11"/>
  <c r="G229" i="11"/>
  <c r="M229" i="11" s="1"/>
  <c r="I229" i="11"/>
  <c r="K229" i="11"/>
  <c r="O229" i="11"/>
  <c r="Q229" i="11"/>
  <c r="G232" i="11"/>
  <c r="M232" i="11" s="1"/>
  <c r="I232" i="11"/>
  <c r="K232" i="11"/>
  <c r="O232" i="11"/>
  <c r="Q232" i="11"/>
  <c r="G236" i="11"/>
  <c r="M236" i="11" s="1"/>
  <c r="I236" i="11"/>
  <c r="K236" i="11"/>
  <c r="O236" i="11"/>
  <c r="Q236" i="11"/>
  <c r="G240" i="11"/>
  <c r="M240" i="11" s="1"/>
  <c r="I240" i="11"/>
  <c r="K240" i="11"/>
  <c r="O240" i="11"/>
  <c r="Q240" i="11"/>
  <c r="G242" i="11"/>
  <c r="M242" i="11" s="1"/>
  <c r="I242" i="11"/>
  <c r="K242" i="11"/>
  <c r="O242" i="11"/>
  <c r="Q242" i="11"/>
  <c r="G245" i="11"/>
  <c r="M245" i="11" s="1"/>
  <c r="I245" i="11"/>
  <c r="K245" i="11"/>
  <c r="O245" i="11"/>
  <c r="Q245" i="11"/>
  <c r="G249" i="11"/>
  <c r="M249" i="11" s="1"/>
  <c r="I249" i="11"/>
  <c r="K249" i="11"/>
  <c r="O249" i="11"/>
  <c r="Q249" i="11"/>
  <c r="G251" i="11"/>
  <c r="M251" i="11" s="1"/>
  <c r="I251" i="11"/>
  <c r="K251" i="11"/>
  <c r="O251" i="11"/>
  <c r="Q251" i="11"/>
  <c r="G254" i="11"/>
  <c r="M254" i="11" s="1"/>
  <c r="I254" i="11"/>
  <c r="K254" i="11"/>
  <c r="O254" i="11"/>
  <c r="Q254" i="11"/>
  <c r="G257" i="11"/>
  <c r="M257" i="11" s="1"/>
  <c r="I257" i="11"/>
  <c r="K257" i="11"/>
  <c r="O257" i="11"/>
  <c r="Q257" i="11"/>
  <c r="G258" i="11"/>
  <c r="M258" i="11" s="1"/>
  <c r="I258" i="11"/>
  <c r="K258" i="11"/>
  <c r="O258" i="11"/>
  <c r="Q258" i="11"/>
  <c r="G260" i="11"/>
  <c r="M260" i="11" s="1"/>
  <c r="I260" i="11"/>
  <c r="K260" i="11"/>
  <c r="O260" i="11"/>
  <c r="Q260" i="11"/>
  <c r="G262" i="11"/>
  <c r="M262" i="11" s="1"/>
  <c r="I262" i="11"/>
  <c r="K262" i="11"/>
  <c r="O262" i="11"/>
  <c r="Q262" i="11"/>
  <c r="G263" i="11"/>
  <c r="M263" i="11" s="1"/>
  <c r="I263" i="11"/>
  <c r="K263" i="11"/>
  <c r="O263" i="11"/>
  <c r="Q263" i="11"/>
  <c r="G264" i="11"/>
  <c r="M264" i="11" s="1"/>
  <c r="I264" i="11"/>
  <c r="K264" i="11"/>
  <c r="O264" i="11"/>
  <c r="Q264" i="11"/>
  <c r="G266" i="11"/>
  <c r="M266" i="11" s="1"/>
  <c r="I266" i="11"/>
  <c r="K266" i="11"/>
  <c r="O266" i="11"/>
  <c r="Q266" i="11"/>
  <c r="G268" i="11"/>
  <c r="M268" i="11" s="1"/>
  <c r="I268" i="11"/>
  <c r="K268" i="11"/>
  <c r="O268" i="11"/>
  <c r="Q268" i="11"/>
  <c r="G270" i="11"/>
  <c r="M270" i="11" s="1"/>
  <c r="I270" i="11"/>
  <c r="K270" i="11"/>
  <c r="O270" i="11"/>
  <c r="Q270" i="11"/>
  <c r="G272" i="11"/>
  <c r="M272" i="11" s="1"/>
  <c r="I272" i="11"/>
  <c r="K272" i="11"/>
  <c r="O272" i="11"/>
  <c r="Q272" i="11"/>
  <c r="G274" i="11"/>
  <c r="M274" i="11" s="1"/>
  <c r="I274" i="11"/>
  <c r="K274" i="11"/>
  <c r="O274" i="11"/>
  <c r="Q274" i="11"/>
  <c r="G276" i="11"/>
  <c r="M276" i="11" s="1"/>
  <c r="I276" i="11"/>
  <c r="K276" i="11"/>
  <c r="O276" i="11"/>
  <c r="Q276" i="11"/>
  <c r="G278" i="11"/>
  <c r="M278" i="11" s="1"/>
  <c r="I278" i="11"/>
  <c r="K278" i="11"/>
  <c r="O278" i="11"/>
  <c r="Q278" i="11"/>
  <c r="G280" i="11"/>
  <c r="M280" i="11" s="1"/>
  <c r="I280" i="11"/>
  <c r="K280" i="11"/>
  <c r="O280" i="11"/>
  <c r="Q280" i="11"/>
  <c r="G282" i="11"/>
  <c r="M282" i="11" s="1"/>
  <c r="I282" i="11"/>
  <c r="K282" i="11"/>
  <c r="O282" i="11"/>
  <c r="Q282" i="11"/>
  <c r="G286" i="11"/>
  <c r="M286" i="11" s="1"/>
  <c r="I286" i="11"/>
  <c r="K286" i="11"/>
  <c r="O286" i="11"/>
  <c r="Q286" i="11"/>
  <c r="G287" i="11"/>
  <c r="M287" i="11" s="1"/>
  <c r="I287" i="11"/>
  <c r="K287" i="11"/>
  <c r="O287" i="11"/>
  <c r="Q287" i="11"/>
  <c r="G289" i="11"/>
  <c r="M289" i="11" s="1"/>
  <c r="I289" i="11"/>
  <c r="K289" i="11"/>
  <c r="O289" i="11"/>
  <c r="Q289" i="11"/>
  <c r="G290" i="11"/>
  <c r="M290" i="11" s="1"/>
  <c r="I290" i="11"/>
  <c r="K290" i="11"/>
  <c r="O290" i="11"/>
  <c r="Q290" i="11"/>
  <c r="G292" i="11"/>
  <c r="M292" i="11" s="1"/>
  <c r="I292" i="11"/>
  <c r="K292" i="11"/>
  <c r="O292" i="11"/>
  <c r="Q292" i="11"/>
  <c r="G294" i="11"/>
  <c r="M294" i="11" s="1"/>
  <c r="I294" i="11"/>
  <c r="K294" i="11"/>
  <c r="O294" i="11"/>
  <c r="Q294" i="11"/>
  <c r="G296" i="11"/>
  <c r="M296" i="11" s="1"/>
  <c r="I296" i="11"/>
  <c r="K296" i="11"/>
  <c r="O296" i="11"/>
  <c r="Q296" i="11"/>
  <c r="G297" i="11"/>
  <c r="M297" i="11" s="1"/>
  <c r="I297" i="11"/>
  <c r="K297" i="11"/>
  <c r="O297" i="11"/>
  <c r="Q297" i="11"/>
  <c r="G310" i="11"/>
  <c r="M310" i="11" s="1"/>
  <c r="I310" i="11"/>
  <c r="K310" i="11"/>
  <c r="O310" i="11"/>
  <c r="Q310" i="11"/>
  <c r="G312" i="11"/>
  <c r="M312" i="11" s="1"/>
  <c r="I312" i="11"/>
  <c r="K312" i="11"/>
  <c r="O312" i="11"/>
  <c r="Q312" i="11"/>
  <c r="G313" i="11"/>
  <c r="M313" i="11" s="1"/>
  <c r="I313" i="11"/>
  <c r="K313" i="11"/>
  <c r="O313" i="11"/>
  <c r="Q313" i="11"/>
  <c r="G314" i="11"/>
  <c r="M314" i="11" s="1"/>
  <c r="I314" i="11"/>
  <c r="K314" i="11"/>
  <c r="O314" i="11"/>
  <c r="Q314" i="11"/>
  <c r="G316" i="11"/>
  <c r="M316" i="11" s="1"/>
  <c r="I316" i="11"/>
  <c r="K316" i="11"/>
  <c r="O316" i="11"/>
  <c r="Q316" i="11"/>
  <c r="G318" i="11"/>
  <c r="M318" i="11" s="1"/>
  <c r="I318" i="11"/>
  <c r="K318" i="11"/>
  <c r="O318" i="11"/>
  <c r="Q318" i="11"/>
  <c r="G320" i="11"/>
  <c r="M320" i="11" s="1"/>
  <c r="I320" i="11"/>
  <c r="K320" i="11"/>
  <c r="O320" i="11"/>
  <c r="Q320" i="11"/>
  <c r="G322" i="11"/>
  <c r="M322" i="11" s="1"/>
  <c r="I322" i="11"/>
  <c r="K322" i="11"/>
  <c r="O322" i="11"/>
  <c r="Q322" i="11"/>
  <c r="G324" i="11"/>
  <c r="M324" i="11" s="1"/>
  <c r="I324" i="11"/>
  <c r="K324" i="11"/>
  <c r="O324" i="11"/>
  <c r="Q324" i="11"/>
  <c r="G326" i="11"/>
  <c r="M326" i="11" s="1"/>
  <c r="I326" i="11"/>
  <c r="K326" i="11"/>
  <c r="O326" i="11"/>
  <c r="Q326" i="11"/>
  <c r="G328" i="11"/>
  <c r="M328" i="11" s="1"/>
  <c r="I328" i="11"/>
  <c r="K328" i="11"/>
  <c r="O328" i="11"/>
  <c r="Q328" i="11"/>
  <c r="G331" i="11"/>
  <c r="M331" i="11" s="1"/>
  <c r="I331" i="11"/>
  <c r="K331" i="11"/>
  <c r="O331" i="11"/>
  <c r="Q331" i="11"/>
  <c r="G333" i="11"/>
  <c r="M333" i="11" s="1"/>
  <c r="I333" i="11"/>
  <c r="K333" i="11"/>
  <c r="O333" i="11"/>
  <c r="Q333" i="11"/>
  <c r="G335" i="11"/>
  <c r="M335" i="11" s="1"/>
  <c r="I335" i="11"/>
  <c r="K335" i="11"/>
  <c r="O335" i="11"/>
  <c r="Q335" i="11"/>
  <c r="G337" i="11"/>
  <c r="M337" i="11" s="1"/>
  <c r="I337" i="11"/>
  <c r="K337" i="11"/>
  <c r="O337" i="11"/>
  <c r="Q337" i="11"/>
  <c r="G339" i="11"/>
  <c r="M339" i="11" s="1"/>
  <c r="I339" i="11"/>
  <c r="K339" i="11"/>
  <c r="O339" i="11"/>
  <c r="Q339" i="11"/>
  <c r="G341" i="11"/>
  <c r="M341" i="11" s="1"/>
  <c r="I341" i="11"/>
  <c r="K341" i="11"/>
  <c r="O341" i="11"/>
  <c r="Q341" i="11"/>
  <c r="G342" i="11"/>
  <c r="M342" i="11" s="1"/>
  <c r="I342" i="11"/>
  <c r="K342" i="11"/>
  <c r="O342" i="11"/>
  <c r="Q342" i="11"/>
  <c r="G343" i="11"/>
  <c r="M343" i="11" s="1"/>
  <c r="I343" i="11"/>
  <c r="K343" i="11"/>
  <c r="O343" i="11"/>
  <c r="Q343" i="11"/>
  <c r="G345" i="11"/>
  <c r="M345" i="11" s="1"/>
  <c r="I345" i="11"/>
  <c r="K345" i="11"/>
  <c r="O345" i="11"/>
  <c r="Q345" i="11"/>
  <c r="G347" i="11"/>
  <c r="M347" i="11" s="1"/>
  <c r="I347" i="11"/>
  <c r="K347" i="11"/>
  <c r="O347" i="11"/>
  <c r="Q347" i="11"/>
  <c r="G349" i="11"/>
  <c r="M349" i="11" s="1"/>
  <c r="I349" i="11"/>
  <c r="K349" i="11"/>
  <c r="O349" i="11"/>
  <c r="Q349" i="11"/>
  <c r="G353" i="11"/>
  <c r="M353" i="11" s="1"/>
  <c r="I353" i="11"/>
  <c r="K353" i="11"/>
  <c r="O353" i="11"/>
  <c r="Q353" i="11"/>
  <c r="G356" i="11"/>
  <c r="G355" i="11" s="1"/>
  <c r="I61" i="1" s="1"/>
  <c r="I356" i="11"/>
  <c r="I355" i="11" s="1"/>
  <c r="K356" i="11"/>
  <c r="K355" i="11" s="1"/>
  <c r="O356" i="11"/>
  <c r="O355" i="11" s="1"/>
  <c r="Q356" i="11"/>
  <c r="Q355" i="11" s="1"/>
  <c r="G358" i="11"/>
  <c r="M358" i="11" s="1"/>
  <c r="I358" i="11"/>
  <c r="K358" i="11"/>
  <c r="O358" i="11"/>
  <c r="Q358" i="11"/>
  <c r="G359" i="11"/>
  <c r="M359" i="11" s="1"/>
  <c r="I359" i="11"/>
  <c r="K359" i="11"/>
  <c r="O359" i="11"/>
  <c r="Q359" i="11"/>
  <c r="G360" i="11"/>
  <c r="M360" i="11" s="1"/>
  <c r="I360" i="11"/>
  <c r="K360" i="11"/>
  <c r="O360" i="11"/>
  <c r="Q360" i="11"/>
  <c r="G361" i="11"/>
  <c r="M361" i="11" s="1"/>
  <c r="I361" i="11"/>
  <c r="K361" i="11"/>
  <c r="O361" i="11"/>
  <c r="Q361" i="11"/>
  <c r="G363" i="11"/>
  <c r="M363" i="11" s="1"/>
  <c r="I363" i="11"/>
  <c r="K363" i="11"/>
  <c r="O363" i="11"/>
  <c r="Q363" i="11"/>
  <c r="G365" i="11"/>
  <c r="M365" i="11" s="1"/>
  <c r="I365" i="11"/>
  <c r="K365" i="11"/>
  <c r="O365" i="11"/>
  <c r="Q365" i="11"/>
  <c r="G366" i="11"/>
  <c r="M366" i="11" s="1"/>
  <c r="I366" i="11"/>
  <c r="K366" i="11"/>
  <c r="O366" i="11"/>
  <c r="Q366" i="11"/>
  <c r="G367" i="11"/>
  <c r="M367" i="11" s="1"/>
  <c r="I367" i="11"/>
  <c r="K367" i="11"/>
  <c r="O367" i="11"/>
  <c r="Q367" i="11"/>
  <c r="G369" i="11"/>
  <c r="M369" i="11" s="1"/>
  <c r="I369" i="11"/>
  <c r="K369" i="11"/>
  <c r="O369" i="11"/>
  <c r="Q369" i="11"/>
  <c r="G371" i="11"/>
  <c r="M371" i="11" s="1"/>
  <c r="I371" i="11"/>
  <c r="K371" i="11"/>
  <c r="O371" i="11"/>
  <c r="Q371" i="11"/>
  <c r="G373" i="11"/>
  <c r="M373" i="11" s="1"/>
  <c r="I373" i="11"/>
  <c r="K373" i="11"/>
  <c r="O373" i="11"/>
  <c r="Q373" i="11"/>
  <c r="G375" i="11"/>
  <c r="M375" i="11" s="1"/>
  <c r="I375" i="11"/>
  <c r="K375" i="11"/>
  <c r="O375" i="11"/>
  <c r="Q375" i="11"/>
  <c r="G377" i="11"/>
  <c r="M377" i="11" s="1"/>
  <c r="I377" i="11"/>
  <c r="K377" i="11"/>
  <c r="O377" i="11"/>
  <c r="Q377" i="11"/>
  <c r="G378" i="11"/>
  <c r="M378" i="11" s="1"/>
  <c r="I378" i="11"/>
  <c r="K378" i="11"/>
  <c r="O378" i="11"/>
  <c r="Q378" i="11"/>
  <c r="G380" i="11"/>
  <c r="M380" i="11" s="1"/>
  <c r="I380" i="11"/>
  <c r="K380" i="11"/>
  <c r="O380" i="11"/>
  <c r="Q380" i="11"/>
  <c r="G382" i="11"/>
  <c r="M382" i="11" s="1"/>
  <c r="I382" i="11"/>
  <c r="K382" i="11"/>
  <c r="O382" i="11"/>
  <c r="Q382" i="11"/>
  <c r="G384" i="11"/>
  <c r="M384" i="11" s="1"/>
  <c r="I384" i="11"/>
  <c r="K384" i="11"/>
  <c r="O384" i="11"/>
  <c r="Q384" i="11"/>
  <c r="G386" i="11"/>
  <c r="M386" i="11" s="1"/>
  <c r="I386" i="11"/>
  <c r="K386" i="11"/>
  <c r="O386" i="11"/>
  <c r="Q386" i="11"/>
  <c r="G390" i="11"/>
  <c r="M390" i="11" s="1"/>
  <c r="I390" i="11"/>
  <c r="K390" i="11"/>
  <c r="O390" i="11"/>
  <c r="Q390" i="11"/>
  <c r="G392" i="11"/>
  <c r="M392" i="11" s="1"/>
  <c r="I392" i="11"/>
  <c r="K392" i="11"/>
  <c r="O392" i="11"/>
  <c r="Q392" i="11"/>
  <c r="G394" i="11"/>
  <c r="M394" i="11" s="1"/>
  <c r="I394" i="11"/>
  <c r="K394" i="11"/>
  <c r="O394" i="11"/>
  <c r="Q394" i="11"/>
  <c r="G396" i="11"/>
  <c r="M396" i="11" s="1"/>
  <c r="I396" i="11"/>
  <c r="K396" i="11"/>
  <c r="O396" i="11"/>
  <c r="Q396" i="11"/>
  <c r="G400" i="11"/>
  <c r="M400" i="11" s="1"/>
  <c r="I400" i="11"/>
  <c r="K400" i="11"/>
  <c r="O400" i="11"/>
  <c r="Q400" i="11"/>
  <c r="G402" i="11"/>
  <c r="M402" i="11" s="1"/>
  <c r="I402" i="11"/>
  <c r="K402" i="11"/>
  <c r="O402" i="11"/>
  <c r="Q402" i="11"/>
  <c r="G405" i="11"/>
  <c r="M405" i="11" s="1"/>
  <c r="I405" i="11"/>
  <c r="K405" i="11"/>
  <c r="O405" i="11"/>
  <c r="Q405" i="11"/>
  <c r="G406" i="11"/>
  <c r="M406" i="11" s="1"/>
  <c r="I406" i="11"/>
  <c r="K406" i="11"/>
  <c r="O406" i="11"/>
  <c r="Q406" i="11"/>
  <c r="G407" i="11"/>
  <c r="M407" i="11" s="1"/>
  <c r="I407" i="11"/>
  <c r="K407" i="11"/>
  <c r="O407" i="11"/>
  <c r="Q407" i="11"/>
  <c r="G408" i="11"/>
  <c r="M408" i="11" s="1"/>
  <c r="I408" i="11"/>
  <c r="K408" i="11"/>
  <c r="O408" i="11"/>
  <c r="Q408" i="11"/>
  <c r="G410" i="11"/>
  <c r="M410" i="11" s="1"/>
  <c r="I410" i="11"/>
  <c r="K410" i="11"/>
  <c r="O410" i="11"/>
  <c r="Q410" i="11"/>
  <c r="G412" i="11"/>
  <c r="M412" i="11" s="1"/>
  <c r="I412" i="11"/>
  <c r="K412" i="11"/>
  <c r="O412" i="11"/>
  <c r="Q412" i="11"/>
  <c r="G413" i="11"/>
  <c r="M413" i="11" s="1"/>
  <c r="I413" i="11"/>
  <c r="K413" i="11"/>
  <c r="O413" i="11"/>
  <c r="Q413" i="11"/>
  <c r="G414" i="11"/>
  <c r="M414" i="11" s="1"/>
  <c r="I414" i="11"/>
  <c r="K414" i="11"/>
  <c r="O414" i="11"/>
  <c r="Q414" i="11"/>
  <c r="G415" i="11"/>
  <c r="M415" i="11" s="1"/>
  <c r="I415" i="11"/>
  <c r="K415" i="11"/>
  <c r="O415" i="11"/>
  <c r="Q415" i="11"/>
  <c r="G417" i="11"/>
  <c r="M417" i="11" s="1"/>
  <c r="I417" i="11"/>
  <c r="K417" i="11"/>
  <c r="O417" i="11"/>
  <c r="Q417" i="11"/>
  <c r="G425" i="11"/>
  <c r="M425" i="11" s="1"/>
  <c r="I425" i="11"/>
  <c r="K425" i="11"/>
  <c r="O425" i="11"/>
  <c r="Q425" i="11"/>
  <c r="G427" i="11"/>
  <c r="M427" i="11" s="1"/>
  <c r="I427" i="11"/>
  <c r="K427" i="11"/>
  <c r="O427" i="11"/>
  <c r="Q427" i="11"/>
  <c r="G430" i="11"/>
  <c r="M430" i="11" s="1"/>
  <c r="I430" i="11"/>
  <c r="K430" i="11"/>
  <c r="O430" i="11"/>
  <c r="Q430" i="11"/>
  <c r="G432" i="11"/>
  <c r="M432" i="11" s="1"/>
  <c r="I432" i="11"/>
  <c r="K432" i="11"/>
  <c r="O432" i="11"/>
  <c r="Q432" i="11"/>
  <c r="G433" i="11"/>
  <c r="M433" i="11" s="1"/>
  <c r="I433" i="11"/>
  <c r="K433" i="11"/>
  <c r="O433" i="11"/>
  <c r="Q433" i="11"/>
  <c r="G434" i="11"/>
  <c r="M434" i="11" s="1"/>
  <c r="I434" i="11"/>
  <c r="K434" i="11"/>
  <c r="O434" i="11"/>
  <c r="Q434" i="11"/>
  <c r="G435" i="11"/>
  <c r="M435" i="11" s="1"/>
  <c r="I435" i="11"/>
  <c r="K435" i="11"/>
  <c r="O435" i="11"/>
  <c r="Q435" i="11"/>
  <c r="G436" i="11"/>
  <c r="M436" i="11" s="1"/>
  <c r="I436" i="11"/>
  <c r="K436" i="11"/>
  <c r="O436" i="11"/>
  <c r="Q436" i="11"/>
  <c r="G437" i="11"/>
  <c r="M437" i="11" s="1"/>
  <c r="I437" i="11"/>
  <c r="K437" i="11"/>
  <c r="O437" i="11"/>
  <c r="Q437" i="11"/>
  <c r="G438" i="11"/>
  <c r="M438" i="11" s="1"/>
  <c r="I438" i="11"/>
  <c r="K438" i="11"/>
  <c r="O438" i="11"/>
  <c r="Q438" i="11"/>
  <c r="G439" i="11"/>
  <c r="M439" i="11" s="1"/>
  <c r="I439" i="11"/>
  <c r="K439" i="11"/>
  <c r="O439" i="11"/>
  <c r="Q439" i="11"/>
  <c r="G440" i="11"/>
  <c r="M440" i="11" s="1"/>
  <c r="I440" i="11"/>
  <c r="K440" i="11"/>
  <c r="O440" i="11"/>
  <c r="Q440" i="11"/>
  <c r="G441" i="11"/>
  <c r="M441" i="11" s="1"/>
  <c r="I441" i="11"/>
  <c r="K441" i="11"/>
  <c r="O441" i="11"/>
  <c r="Q441" i="11"/>
  <c r="G443" i="11"/>
  <c r="M443" i="11" s="1"/>
  <c r="I443" i="11"/>
  <c r="K443" i="11"/>
  <c r="O443" i="11"/>
  <c r="Q443" i="11"/>
  <c r="G445" i="11"/>
  <c r="M445" i="11" s="1"/>
  <c r="I445" i="11"/>
  <c r="K445" i="11"/>
  <c r="O445" i="11"/>
  <c r="Q445" i="11"/>
  <c r="G447" i="11"/>
  <c r="M447" i="11" s="1"/>
  <c r="I447" i="11"/>
  <c r="K447" i="11"/>
  <c r="O447" i="11"/>
  <c r="Q447" i="11"/>
  <c r="G449" i="11"/>
  <c r="M449" i="11" s="1"/>
  <c r="I449" i="11"/>
  <c r="K449" i="11"/>
  <c r="O449" i="11"/>
  <c r="Q449" i="11"/>
  <c r="G451" i="11"/>
  <c r="M451" i="11" s="1"/>
  <c r="I451" i="11"/>
  <c r="K451" i="11"/>
  <c r="O451" i="11"/>
  <c r="Q451" i="11"/>
  <c r="G453" i="11"/>
  <c r="M453" i="11" s="1"/>
  <c r="I453" i="11"/>
  <c r="K453" i="11"/>
  <c r="O453" i="11"/>
  <c r="Q453" i="11"/>
  <c r="G454" i="11"/>
  <c r="M454" i="11" s="1"/>
  <c r="I454" i="11"/>
  <c r="K454" i="11"/>
  <c r="O454" i="11"/>
  <c r="Q454" i="11"/>
  <c r="G455" i="11"/>
  <c r="M455" i="11" s="1"/>
  <c r="I455" i="11"/>
  <c r="K455" i="11"/>
  <c r="O455" i="11"/>
  <c r="Q455" i="11"/>
  <c r="G456" i="11"/>
  <c r="M456" i="11" s="1"/>
  <c r="I456" i="11"/>
  <c r="K456" i="11"/>
  <c r="O456" i="11"/>
  <c r="Q456" i="11"/>
  <c r="G457" i="11"/>
  <c r="M457" i="11" s="1"/>
  <c r="I457" i="11"/>
  <c r="K457" i="11"/>
  <c r="O457" i="11"/>
  <c r="Q457" i="11"/>
  <c r="G458" i="11"/>
  <c r="M458" i="11" s="1"/>
  <c r="I458" i="11"/>
  <c r="K458" i="11"/>
  <c r="O458" i="11"/>
  <c r="Q458" i="11"/>
  <c r="G459" i="11"/>
  <c r="M459" i="11" s="1"/>
  <c r="I459" i="11"/>
  <c r="K459" i="11"/>
  <c r="O459" i="11"/>
  <c r="Q459" i="11"/>
  <c r="G460" i="11"/>
  <c r="M460" i="11" s="1"/>
  <c r="I460" i="11"/>
  <c r="K460" i="11"/>
  <c r="O460" i="11"/>
  <c r="Q460" i="11"/>
  <c r="G461" i="11"/>
  <c r="M461" i="11" s="1"/>
  <c r="I461" i="11"/>
  <c r="K461" i="11"/>
  <c r="O461" i="11"/>
  <c r="Q461" i="11"/>
  <c r="G462" i="11"/>
  <c r="M462" i="11" s="1"/>
  <c r="I462" i="11"/>
  <c r="K462" i="11"/>
  <c r="O462" i="11"/>
  <c r="Q462" i="11"/>
  <c r="G464" i="11"/>
  <c r="M464" i="11" s="1"/>
  <c r="I464" i="11"/>
  <c r="K464" i="11"/>
  <c r="O464" i="11"/>
  <c r="Q464" i="11"/>
  <c r="G465" i="11"/>
  <c r="M465" i="11" s="1"/>
  <c r="I465" i="11"/>
  <c r="K465" i="11"/>
  <c r="O465" i="11"/>
  <c r="Q465" i="11"/>
  <c r="G466" i="11"/>
  <c r="M466" i="11" s="1"/>
  <c r="I466" i="11"/>
  <c r="K466" i="11"/>
  <c r="O466" i="11"/>
  <c r="Q466" i="11"/>
  <c r="G468" i="11"/>
  <c r="M468" i="11" s="1"/>
  <c r="I468" i="11"/>
  <c r="K468" i="11"/>
  <c r="O468" i="11"/>
  <c r="Q468" i="11"/>
  <c r="G469" i="11"/>
  <c r="M469" i="11" s="1"/>
  <c r="I469" i="11"/>
  <c r="K469" i="11"/>
  <c r="O469" i="11"/>
  <c r="Q469" i="11"/>
  <c r="G471" i="11"/>
  <c r="M471" i="11" s="1"/>
  <c r="I471" i="11"/>
  <c r="K471" i="11"/>
  <c r="O471" i="11"/>
  <c r="Q471" i="11"/>
  <c r="G473" i="11"/>
  <c r="M473" i="11" s="1"/>
  <c r="I473" i="11"/>
  <c r="K473" i="11"/>
  <c r="O473" i="11"/>
  <c r="Q473" i="11"/>
  <c r="G474" i="11"/>
  <c r="M474" i="11" s="1"/>
  <c r="I474" i="11"/>
  <c r="K474" i="11"/>
  <c r="O474" i="11"/>
  <c r="Q474" i="11"/>
  <c r="G476" i="11"/>
  <c r="M476" i="11" s="1"/>
  <c r="I476" i="11"/>
  <c r="K476" i="11"/>
  <c r="O476" i="11"/>
  <c r="Q476" i="11"/>
  <c r="G478" i="11"/>
  <c r="M478" i="11" s="1"/>
  <c r="I478" i="11"/>
  <c r="K478" i="11"/>
  <c r="O478" i="11"/>
  <c r="Q478" i="11"/>
  <c r="G479" i="11"/>
  <c r="M479" i="11" s="1"/>
  <c r="I479" i="11"/>
  <c r="K479" i="11"/>
  <c r="O479" i="11"/>
  <c r="Q479" i="11"/>
  <c r="G480" i="11"/>
  <c r="M480" i="11" s="1"/>
  <c r="I480" i="11"/>
  <c r="K480" i="11"/>
  <c r="O480" i="11"/>
  <c r="Q480" i="11"/>
  <c r="G481" i="11"/>
  <c r="M481" i="11" s="1"/>
  <c r="I481" i="11"/>
  <c r="K481" i="11"/>
  <c r="O481" i="11"/>
  <c r="Q481" i="11"/>
  <c r="G482" i="11"/>
  <c r="M482" i="11" s="1"/>
  <c r="I482" i="11"/>
  <c r="K482" i="11"/>
  <c r="O482" i="11"/>
  <c r="Q482" i="11"/>
  <c r="G483" i="11"/>
  <c r="M483" i="11" s="1"/>
  <c r="I483" i="11"/>
  <c r="K483" i="11"/>
  <c r="O483" i="11"/>
  <c r="Q483" i="11"/>
  <c r="G484" i="11"/>
  <c r="M484" i="11" s="1"/>
  <c r="I484" i="11"/>
  <c r="K484" i="11"/>
  <c r="O484" i="11"/>
  <c r="Q484" i="11"/>
  <c r="G485" i="11"/>
  <c r="M485" i="11" s="1"/>
  <c r="I485" i="11"/>
  <c r="K485" i="11"/>
  <c r="O485" i="11"/>
  <c r="Q485" i="11"/>
  <c r="G486" i="11"/>
  <c r="M486" i="11" s="1"/>
  <c r="I486" i="11"/>
  <c r="K486" i="11"/>
  <c r="O486" i="11"/>
  <c r="Q486" i="11"/>
  <c r="G487" i="11"/>
  <c r="M487" i="11" s="1"/>
  <c r="I487" i="11"/>
  <c r="K487" i="11"/>
  <c r="O487" i="11"/>
  <c r="Q487" i="11"/>
  <c r="G488" i="11"/>
  <c r="M488" i="11" s="1"/>
  <c r="I488" i="11"/>
  <c r="K488" i="11"/>
  <c r="O488" i="11"/>
  <c r="Q488" i="11"/>
  <c r="G489" i="11"/>
  <c r="M489" i="11" s="1"/>
  <c r="I489" i="11"/>
  <c r="K489" i="11"/>
  <c r="O489" i="11"/>
  <c r="Q489" i="11"/>
  <c r="G490" i="11"/>
  <c r="M490" i="11" s="1"/>
  <c r="I490" i="11"/>
  <c r="K490" i="11"/>
  <c r="O490" i="11"/>
  <c r="Q490" i="11"/>
  <c r="G491" i="11"/>
  <c r="M491" i="11" s="1"/>
  <c r="I491" i="11"/>
  <c r="K491" i="11"/>
  <c r="O491" i="11"/>
  <c r="Q491" i="11"/>
  <c r="G492" i="11"/>
  <c r="M492" i="11" s="1"/>
  <c r="I492" i="11"/>
  <c r="K492" i="11"/>
  <c r="O492" i="11"/>
  <c r="Q492" i="11"/>
  <c r="G494" i="11"/>
  <c r="M494" i="11" s="1"/>
  <c r="I494" i="11"/>
  <c r="K494" i="11"/>
  <c r="O494" i="11"/>
  <c r="Q494" i="11"/>
  <c r="G496" i="11"/>
  <c r="M496" i="11" s="1"/>
  <c r="I496" i="11"/>
  <c r="K496" i="11"/>
  <c r="O496" i="11"/>
  <c r="Q496" i="11"/>
  <c r="G498" i="11"/>
  <c r="M498" i="11" s="1"/>
  <c r="I498" i="11"/>
  <c r="K498" i="11"/>
  <c r="O498" i="11"/>
  <c r="Q498" i="11"/>
  <c r="G503" i="11"/>
  <c r="M503" i="11" s="1"/>
  <c r="I503" i="11"/>
  <c r="K503" i="11"/>
  <c r="O503" i="11"/>
  <c r="Q503" i="11"/>
  <c r="G506" i="11"/>
  <c r="M506" i="11" s="1"/>
  <c r="I506" i="11"/>
  <c r="K506" i="11"/>
  <c r="O506" i="11"/>
  <c r="Q506" i="11"/>
  <c r="G511" i="11"/>
  <c r="M511" i="11" s="1"/>
  <c r="I511" i="11"/>
  <c r="K511" i="11"/>
  <c r="O511" i="11"/>
  <c r="Q511" i="11"/>
  <c r="G513" i="11"/>
  <c r="M513" i="11" s="1"/>
  <c r="I513" i="11"/>
  <c r="K513" i="11"/>
  <c r="O513" i="11"/>
  <c r="Q513" i="11"/>
  <c r="G516" i="11"/>
  <c r="M516" i="11" s="1"/>
  <c r="I516" i="11"/>
  <c r="K516" i="11"/>
  <c r="O516" i="11"/>
  <c r="Q516" i="11"/>
  <c r="G526" i="11"/>
  <c r="M526" i="11" s="1"/>
  <c r="I526" i="11"/>
  <c r="K526" i="11"/>
  <c r="O526" i="11"/>
  <c r="Q526" i="11"/>
  <c r="G529" i="11"/>
  <c r="M529" i="11" s="1"/>
  <c r="I529" i="11"/>
  <c r="K529" i="11"/>
  <c r="O529" i="11"/>
  <c r="Q529" i="11"/>
  <c r="G531" i="11"/>
  <c r="M531" i="11" s="1"/>
  <c r="I531" i="11"/>
  <c r="K531" i="11"/>
  <c r="O531" i="11"/>
  <c r="Q531" i="11"/>
  <c r="G532" i="11"/>
  <c r="M532" i="11" s="1"/>
  <c r="I532" i="11"/>
  <c r="K532" i="11"/>
  <c r="O532" i="11"/>
  <c r="Q532" i="11"/>
  <c r="G534" i="11"/>
  <c r="M534" i="11" s="1"/>
  <c r="I534" i="11"/>
  <c r="K534" i="11"/>
  <c r="O534" i="11"/>
  <c r="Q534" i="11"/>
  <c r="G542" i="11"/>
  <c r="M542" i="11" s="1"/>
  <c r="I542" i="11"/>
  <c r="K542" i="11"/>
  <c r="O542" i="11"/>
  <c r="Q542" i="11"/>
  <c r="G546" i="11"/>
  <c r="M546" i="11" s="1"/>
  <c r="I546" i="11"/>
  <c r="K546" i="11"/>
  <c r="O546" i="11"/>
  <c r="Q546" i="11"/>
  <c r="G548" i="11"/>
  <c r="M548" i="11" s="1"/>
  <c r="I548" i="11"/>
  <c r="K548" i="11"/>
  <c r="O548" i="11"/>
  <c r="Q548" i="11"/>
  <c r="G550" i="11"/>
  <c r="M550" i="11" s="1"/>
  <c r="I550" i="11"/>
  <c r="K550" i="11"/>
  <c r="O550" i="11"/>
  <c r="Q550" i="11"/>
  <c r="G551" i="11"/>
  <c r="M551" i="11" s="1"/>
  <c r="I551" i="11"/>
  <c r="K551" i="11"/>
  <c r="O551" i="11"/>
  <c r="Q551" i="11"/>
  <c r="G561" i="11"/>
  <c r="M561" i="11" s="1"/>
  <c r="I561" i="11"/>
  <c r="K561" i="11"/>
  <c r="O561" i="11"/>
  <c r="Q561" i="11"/>
  <c r="G564" i="11"/>
  <c r="M564" i="11" s="1"/>
  <c r="I564" i="11"/>
  <c r="K564" i="11"/>
  <c r="K563" i="11" s="1"/>
  <c r="O564" i="11"/>
  <c r="Q564" i="11"/>
  <c r="G583" i="11"/>
  <c r="M583" i="11" s="1"/>
  <c r="I583" i="11"/>
  <c r="K583" i="11"/>
  <c r="O583" i="11"/>
  <c r="Q583" i="1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Q563" i="11" l="1"/>
  <c r="I563" i="11"/>
  <c r="M493" i="11"/>
  <c r="I135" i="11"/>
  <c r="M549" i="11"/>
  <c r="M533" i="11"/>
  <c r="M362" i="11"/>
  <c r="M357" i="11"/>
  <c r="M315" i="11"/>
  <c r="M291" i="11"/>
  <c r="M253" i="11"/>
  <c r="M563" i="11"/>
  <c r="M502" i="11"/>
  <c r="M431" i="11"/>
  <c r="M385" i="11"/>
  <c r="M231" i="11"/>
  <c r="M475" i="11"/>
  <c r="M463" i="11"/>
  <c r="M372" i="11"/>
  <c r="M265" i="11"/>
  <c r="M199" i="11"/>
  <c r="J40" i="1"/>
  <c r="Q502" i="11"/>
  <c r="I502" i="11"/>
  <c r="Q431" i="11"/>
  <c r="I431" i="11"/>
  <c r="Q385" i="11"/>
  <c r="I385" i="11"/>
  <c r="Q265" i="11"/>
  <c r="I265" i="11"/>
  <c r="Q231" i="11"/>
  <c r="I231" i="11"/>
  <c r="Q199" i="11"/>
  <c r="I199" i="11"/>
  <c r="Q135" i="11"/>
  <c r="K100" i="11"/>
  <c r="I39" i="11"/>
  <c r="K7" i="11"/>
  <c r="O549" i="11"/>
  <c r="G549" i="11"/>
  <c r="I72" i="1" s="1"/>
  <c r="O533" i="11"/>
  <c r="G533" i="11"/>
  <c r="I71" i="1" s="1"/>
  <c r="K502" i="11"/>
  <c r="O493" i="11"/>
  <c r="G493" i="11"/>
  <c r="I69" i="1" s="1"/>
  <c r="O475" i="11"/>
  <c r="G475" i="11"/>
  <c r="I68" i="1" s="1"/>
  <c r="O463" i="11"/>
  <c r="G463" i="11"/>
  <c r="I67" i="1" s="1"/>
  <c r="K431" i="11"/>
  <c r="K385" i="11"/>
  <c r="O372" i="11"/>
  <c r="G372" i="11"/>
  <c r="I64" i="1" s="1"/>
  <c r="O362" i="11"/>
  <c r="G362" i="11"/>
  <c r="I63" i="1" s="1"/>
  <c r="O357" i="11"/>
  <c r="G357" i="11"/>
  <c r="I62" i="1" s="1"/>
  <c r="O315" i="11"/>
  <c r="G315" i="11"/>
  <c r="I60" i="1" s="1"/>
  <c r="O291" i="11"/>
  <c r="G291" i="11"/>
  <c r="I59" i="1" s="1"/>
  <c r="K265" i="11"/>
  <c r="O253" i="11"/>
  <c r="G253" i="11"/>
  <c r="I57" i="1" s="1"/>
  <c r="K231" i="11"/>
  <c r="K199" i="11"/>
  <c r="O100" i="11"/>
  <c r="Q56" i="11"/>
  <c r="K39" i="11"/>
  <c r="O7" i="11"/>
  <c r="Q549" i="11"/>
  <c r="I549" i="11"/>
  <c r="Q533" i="11"/>
  <c r="I533" i="11"/>
  <c r="Q493" i="11"/>
  <c r="I493" i="11"/>
  <c r="Q475" i="11"/>
  <c r="I475" i="11"/>
  <c r="Q463" i="11"/>
  <c r="I463" i="11"/>
  <c r="Q372" i="11"/>
  <c r="I372" i="11"/>
  <c r="Q362" i="11"/>
  <c r="I362" i="11"/>
  <c r="Q357" i="11"/>
  <c r="I357" i="11"/>
  <c r="M356" i="11"/>
  <c r="M355" i="11" s="1"/>
  <c r="Q315" i="11"/>
  <c r="I315" i="11"/>
  <c r="Q291" i="11"/>
  <c r="I291" i="11"/>
  <c r="Q253" i="11"/>
  <c r="I253" i="11"/>
  <c r="K146" i="11"/>
  <c r="K135" i="11"/>
  <c r="Q100" i="11"/>
  <c r="I56" i="11"/>
  <c r="O39" i="11"/>
  <c r="Q7" i="11"/>
  <c r="G7" i="11"/>
  <c r="I49" i="1" s="1"/>
  <c r="O563" i="11"/>
  <c r="G563" i="11"/>
  <c r="I73" i="1" s="1"/>
  <c r="K549" i="11"/>
  <c r="K533" i="11"/>
  <c r="O502" i="11"/>
  <c r="G502" i="11"/>
  <c r="I70" i="1" s="1"/>
  <c r="K493" i="11"/>
  <c r="K475" i="11"/>
  <c r="K463" i="11"/>
  <c r="O431" i="11"/>
  <c r="G431" i="11"/>
  <c r="I66" i="1" s="1"/>
  <c r="O385" i="11"/>
  <c r="G385" i="11"/>
  <c r="I65" i="1" s="1"/>
  <c r="K372" i="11"/>
  <c r="K362" i="11"/>
  <c r="K357" i="11"/>
  <c r="K315" i="11"/>
  <c r="K291" i="11"/>
  <c r="O265" i="11"/>
  <c r="G265" i="11"/>
  <c r="I58" i="1" s="1"/>
  <c r="K253" i="11"/>
  <c r="O231" i="11"/>
  <c r="G231" i="11"/>
  <c r="I56" i="1" s="1"/>
  <c r="O199" i="11"/>
  <c r="G199" i="11"/>
  <c r="I55" i="1" s="1"/>
  <c r="O146" i="11"/>
  <c r="O135" i="11"/>
  <c r="I100" i="11"/>
  <c r="Q39" i="11"/>
  <c r="G39" i="11"/>
  <c r="I50" i="1" s="1"/>
  <c r="I7" i="11"/>
  <c r="Q146" i="11"/>
  <c r="M146" i="11"/>
  <c r="G135" i="11"/>
  <c r="I53" i="1" s="1"/>
  <c r="M100" i="11"/>
  <c r="K56" i="11"/>
  <c r="G56" i="11"/>
  <c r="I51" i="1" s="1"/>
  <c r="I146" i="11"/>
  <c r="G146" i="11"/>
  <c r="I54" i="1" s="1"/>
  <c r="M135" i="11"/>
  <c r="G100" i="11"/>
  <c r="I52" i="1" s="1"/>
  <c r="O56" i="11"/>
  <c r="M57" i="11"/>
  <c r="M56" i="11" s="1"/>
  <c r="M40" i="11"/>
  <c r="M39" i="11" s="1"/>
  <c r="M8" i="11"/>
  <c r="M7" i="11" s="1"/>
  <c r="J39" i="1"/>
  <c r="J42" i="1" s="1"/>
  <c r="I17" i="1" l="1"/>
  <c r="I74" i="1"/>
  <c r="I16" i="1"/>
  <c r="I21" i="1" l="1"/>
  <c r="G25" i="1" s="1"/>
  <c r="G26" i="1" s="1"/>
  <c r="G29" i="1" s="1"/>
  <c r="J73" i="1"/>
  <c r="J66" i="1"/>
  <c r="J52" i="1"/>
  <c r="J68" i="1"/>
  <c r="J53" i="1"/>
  <c r="J61" i="1"/>
  <c r="J69" i="1"/>
  <c r="J50" i="1"/>
  <c r="J70" i="1"/>
  <c r="J64" i="1"/>
  <c r="J51" i="1"/>
  <c r="J59" i="1"/>
  <c r="J67" i="1"/>
  <c r="J58" i="1"/>
  <c r="J62" i="1"/>
  <c r="J60" i="1"/>
  <c r="J49" i="1"/>
  <c r="J57" i="1"/>
  <c r="J65" i="1"/>
  <c r="J54" i="1"/>
  <c r="J56" i="1"/>
  <c r="J72" i="1"/>
  <c r="J55" i="1"/>
  <c r="J63" i="1"/>
  <c r="J71" i="1"/>
  <c r="J7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<sst xmlns="http://schemas.openxmlformats.org/spreadsheetml/2006/main" count="2329" uniqueCount="923">
  <si>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</si>
  <si>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</si>
  <si>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</si>
  <si>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</si>
  <si>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</si>
  <si>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</si>
  <si>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</si>
  <si>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</si>
  <si>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</si>
  <si>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</si>
  <si>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</si>
  <si>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</si>
  <si>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</si>
  <si>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</si>
  <si>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</si>
  <si>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</si>
  <si>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</si>
  <si>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</si>
  <si>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</si>
  <si>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</si>
  <si>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</si>
  <si>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</si>
  <si>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</si>
  <si>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</si>
  <si>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</si>
  <si>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</si>
  <si>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</si>
  <si>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</si>
  <si>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</si>
  <si>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</si>
  <si>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</si>
  <si>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</si>
  <si>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</si>
  <si>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</si>
  <si>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</si>
  <si>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</si>
  <si>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</si>
  <si>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</si>
  <si>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</si>
  <si>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</si>
  <si>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</si>
  <si>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stavební práce</t>
  </si>
  <si>
    <t>Kulturní dům Slavice</t>
  </si>
  <si>
    <t>Objekt:</t>
  </si>
  <si>
    <t>Rozpočet:</t>
  </si>
  <si>
    <t>Z1813</t>
  </si>
  <si>
    <t>Sociální zázemí Slavice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</si>
  <si>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</si>
  <si>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</si>
  <si>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</si>
  <si>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</si>
  <si>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</si>
  <si>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</si>
  <si>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</si>
  <si>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</si>
  <si>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</si>
  <si>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</si>
  <si>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</si>
  <si>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</si>
  <si>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</si>
  <si>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</si>
  <si>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</si>
  <si>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</si>
  <si>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</si>
  <si>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</si>
  <si>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</si>
  <si>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</si>
  <si>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</si>
  <si>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</si>
  <si>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</t>
  </si>
  <si>
    <t>Ostatní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</si>
  <si>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</si>
  <si>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</si>
  <si>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</si>
  <si>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</si>
  <si>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</si>
  <si>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</si>
  <si>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D96</t>
  </si>
  <si>
    <t>Přesuny suti a vybouraných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</si>
  <si>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</si>
  <si>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</si>
  <si>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</si>
  <si>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</si>
  <si>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</si>
  <si>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</si>
  <si>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</si>
  <si>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</si>
  <si>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</si>
  <si>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</si>
  <si>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</si>
  <si>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</si>
  <si>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</si>
  <si>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</si>
  <si>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</si>
  <si>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</si>
  <si>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</si>
  <si>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</si>
  <si>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</si>
  <si>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</si>
  <si>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</si>
  <si>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</si>
  <si>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</si>
  <si>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</si>
  <si>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</si>
  <si>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</si>
  <si>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</si>
  <si>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</si>
  <si>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</si>
  <si>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</si>
  <si>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</si>
  <si>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</si>
  <si>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</si>
  <si>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</si>
  <si>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</si>
  <si>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</si>
  <si>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</si>
  <si>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</si>
  <si>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</si>
  <si>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</si>
  <si>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</si>
  <si>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</si>
  <si>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</si>
  <si>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</si>
  <si>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</si>
  <si>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</si>
  <si>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</si>
  <si>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112201102R00</t>
  </si>
  <si>
    <t>kus</t>
  </si>
  <si>
    <t>800-1</t>
  </si>
  <si>
    <t>RTS</t>
  </si>
  <si>
    <t>POL1_</t>
  </si>
  <si>
    <t>113106231R00</t>
  </si>
  <si>
    <t>Rozebrání dlažeb ze zámkové dlažby v kamenivu</t>
  </si>
  <si>
    <t>m2</t>
  </si>
  <si>
    <t>822-1</t>
  </si>
  <si>
    <t>113204111R00</t>
  </si>
  <si>
    <t>Vytrhání obrubníků zahradních</t>
  </si>
  <si>
    <t>m</t>
  </si>
  <si>
    <t>131201110R00</t>
  </si>
  <si>
    <t>Hloubení nezapaž. jam hor.3 do 50 m3</t>
  </si>
  <si>
    <t>m3</t>
  </si>
  <si>
    <t>pro chodník (prům. tl. cca 25 cm) : (16,0+26,0)*0,25</t>
  </si>
  <si>
    <t>VV</t>
  </si>
  <si>
    <t>132301119R00</t>
  </si>
  <si>
    <t>Příplatek za lepivost - hloubení rýh 60 cm v hor.4</t>
  </si>
  <si>
    <t>162601101R00</t>
  </si>
  <si>
    <t>Vodorovné přemístění výkopku z hor.1-4 do 4000 m</t>
  </si>
  <si>
    <t>výkopy : 9,163+12,672+10,5</t>
  </si>
  <si>
    <t>zásypy : -6,136</t>
  </si>
  <si>
    <t>167101101R00</t>
  </si>
  <si>
    <t>Nakládání výkopku z hor.1-4 v množství do 100 m3</t>
  </si>
  <si>
    <t>175101201R00</t>
  </si>
  <si>
    <t>Obsyp objektu bez prohození sypaniny</t>
  </si>
  <si>
    <t>obvodové zdivo : (7,1+5,7)*(0,9-0,6)*(1,3-0,2)</t>
  </si>
  <si>
    <t>pod vnitřním zdivem : (3,4+2,0+2,0)*(0,6-0,45)*(1,0-0,2)+(3,4+0,45+2,55)*(0,5-0,3)*(1,0-0,2)</t>
  </si>
  <si>
    <t>175101209R00</t>
  </si>
  <si>
    <t>Příplatek za prohození sypaniny pro obsyp objektu</t>
  </si>
  <si>
    <t>181101102R00</t>
  </si>
  <si>
    <t>Úprava pláně v zářezech v hor. 1-4, se zhutněním</t>
  </si>
  <si>
    <t>(7,0+6,0)*7,0/2+5,0*3,0</t>
  </si>
  <si>
    <t>199900001T00</t>
  </si>
  <si>
    <t>Poplatek za uložení zeminy (skládka Petrůvky)</t>
  </si>
  <si>
    <t>t</t>
  </si>
  <si>
    <t>Vlastní</t>
  </si>
  <si>
    <t>26,199*1,7</t>
  </si>
  <si>
    <t>112101102R00</t>
  </si>
  <si>
    <t>132301110R00</t>
  </si>
  <si>
    <t>Hloubení rýh š.do 60 cm v hor.4 do 50 m3</t>
  </si>
  <si>
    <t>pod vnitřním zdivem : (3,4+2,0+2,0)*0,6*(1,0-0,2)+(3,4+0,45+2,55)*0,5*(1,0-0,2)</t>
  </si>
  <si>
    <t>venkovní schody : 1,8*2*0,3*(1,35-0,2)</t>
  </si>
  <si>
    <t>rampa : (2,0+2,05+3,0*2)*0,3*(0,8-0,2)</t>
  </si>
  <si>
    <t>132301201R00</t>
  </si>
  <si>
    <t>Hloubení rýh š do 2000 mm v hornině tř. 4 objemu do 100 m3</t>
  </si>
  <si>
    <t>obvodové zdivo : (7,1+5,7)*0,9*(1,3-0,2)</t>
  </si>
  <si>
    <t>132301209R00</t>
  </si>
  <si>
    <t>Příplatek za lepivost k hloubení rýh š do 2000 mm v hornině tř. 4</t>
  </si>
  <si>
    <t>162301402R00</t>
  </si>
  <si>
    <t>162301422R00</t>
  </si>
  <si>
    <t>274313611R00</t>
  </si>
  <si>
    <t>Beton základových pasů prostý C 16/20</t>
  </si>
  <si>
    <t>801-1</t>
  </si>
  <si>
    <t>obvodové zdivo : (7,1+5,7)*0,6*1,3</t>
  </si>
  <si>
    <t>pod vnitřním zdivem : (3,4+2,0+2,0)*0,45*1,0+(3,4+0,45+2,55)*0,3*1,0</t>
  </si>
  <si>
    <t>venkovní schody : 1,8*2*0,3*1,3</t>
  </si>
  <si>
    <t>rampa : (2,0+2,05+3,0*2)*0,3*1,0</t>
  </si>
  <si>
    <t>274351215R00</t>
  </si>
  <si>
    <t>Bednění stěn základových pasů - zřízení</t>
  </si>
  <si>
    <t>(7,1+5,7)*2*1,3</t>
  </si>
  <si>
    <t>pod vnitřním zdivem : (3,4+2,0+2,0)*2*1,0+(3,4+0,45+2,55)*1,0</t>
  </si>
  <si>
    <t>venkovní schody : 1,8*2*2*1,3</t>
  </si>
  <si>
    <t>rampa : (2,0+2,05+3,0*2+0,3)*2*1,0</t>
  </si>
  <si>
    <t>274351216R00</t>
  </si>
  <si>
    <t>Bednění stěn základových pasů - odstranění</t>
  </si>
  <si>
    <t>274354042R00</t>
  </si>
  <si>
    <t>Bednění prostupu základem do 0,10 m2, dl.0,5 m</t>
  </si>
  <si>
    <t>274361821R00</t>
  </si>
  <si>
    <t>Výztuž základ. pasů z betonářské oceli 10505 (R)</t>
  </si>
  <si>
    <t>horní a spodní líz pasů pod nosnými zdmi : (7,1+5,0)*3*2*0,888*0,001</t>
  </si>
  <si>
    <t>274353122R00</t>
  </si>
  <si>
    <t>Bednění kotev.otvorů pasů do 0,05 m2, hl. 1 m</t>
  </si>
  <si>
    <t>vynechané drážky v základech : 3</t>
  </si>
  <si>
    <t>311237603R00</t>
  </si>
  <si>
    <t>Zdivo z cihel pálených příč.děr. P10 s výplní dutin miner.vatou tl. 300 mm</t>
  </si>
  <si>
    <t>zazdívky oken : 0,8*0,65*2</t>
  </si>
  <si>
    <t>půda : 7,0*2,0-1,5*1,5/2*2-0,6*0,9</t>
  </si>
  <si>
    <t>311237614R00</t>
  </si>
  <si>
    <t>Zdivo z cihel pálených příč.děr. P10 s výplní dutin miner.vatou tl. 400 mm</t>
  </si>
  <si>
    <t>(7,1+5,7)*2,75</t>
  </si>
  <si>
    <t>-(1,2*1,2*2+0,5*0,5*2+1,5*2,25)</t>
  </si>
  <si>
    <t>311311912R00</t>
  </si>
  <si>
    <t xml:space="preserve">Beton nadzákladových zdí prostý C 20/25 </t>
  </si>
  <si>
    <t>venkovní schody (jižní vstup) : 1,5*0,6*0,3*2</t>
  </si>
  <si>
    <t>rampa : (2,0+1,5)*2*0,3*0,3</t>
  </si>
  <si>
    <t>311351101R00</t>
  </si>
  <si>
    <t>Bednění nadzákladových zdí jednostranné - zřízení</t>
  </si>
  <si>
    <t>rampa : (2,0+1,5)*2*0,3*2</t>
  </si>
  <si>
    <t>venkovní schody (jižní vstup) : 1,5*0,6*3</t>
  </si>
  <si>
    <t>311351102R00</t>
  </si>
  <si>
    <t>Bednění nadzákladových zdí jednostranné-odstranění</t>
  </si>
  <si>
    <t>314231116R00</t>
  </si>
  <si>
    <t>Zdivo komínů z CP 29 P15 na MC 10 pod omítku</t>
  </si>
  <si>
    <t>0,45*0,45*1,6</t>
  </si>
  <si>
    <t>316381111R00</t>
  </si>
  <si>
    <t>Komínové krycí desky bez přesahu tl. 50 - 80 mm</t>
  </si>
  <si>
    <t>0,45*0,45</t>
  </si>
  <si>
    <t>317121101R00</t>
  </si>
  <si>
    <t>Osazení překladu světlost otvoru do 105 cm</t>
  </si>
  <si>
    <t>801-2</t>
  </si>
  <si>
    <t>317165110R00</t>
  </si>
  <si>
    <t>Překlad keramický vysoký 70/238/1000 mm</t>
  </si>
  <si>
    <t>317165112R00</t>
  </si>
  <si>
    <t>Překlad keramický vysoký 70/238/1500 mm</t>
  </si>
  <si>
    <t>317165113R00</t>
  </si>
  <si>
    <t>Překlad keramický vysoký 70/238/1750 mm</t>
  </si>
  <si>
    <t>317165130R00</t>
  </si>
  <si>
    <t>Překlad keramický plochý 115/71/1000 mm</t>
  </si>
  <si>
    <t>317165131R00</t>
  </si>
  <si>
    <t>Překlad keramický plochý 115/71/1250 mm</t>
  </si>
  <si>
    <t>317998117R00</t>
  </si>
  <si>
    <t>Izolace mezi překlady polystyren tl. 120 mm</t>
  </si>
  <si>
    <t>1,0*2+1,5*3+1,75*2</t>
  </si>
  <si>
    <t>317941123R00</t>
  </si>
  <si>
    <t>Osazení ocelových válcovaných nosníků  č.14-22</t>
  </si>
  <si>
    <t>I 180 : 0,022*2,25</t>
  </si>
  <si>
    <t>I 200 : 0,026*3,3</t>
  </si>
  <si>
    <t>319202331R00</t>
  </si>
  <si>
    <t>Vyrovnání povrchu zdiva přizděním do tl. 15 cm</t>
  </si>
  <si>
    <t>801-4</t>
  </si>
  <si>
    <t>po vybourání otvoru - chodba : 2,0*0,4*2</t>
  </si>
  <si>
    <t>342248151R00</t>
  </si>
  <si>
    <t>Příčky keramické příčně děrované tl. 80 mm</t>
  </si>
  <si>
    <t>(1,9+0,9+0,6+2,15+1,5+5,0+2,9)*2,75</t>
  </si>
  <si>
    <t>(1,9+2,0+1,9*2)*2,25</t>
  </si>
  <si>
    <t>-(4*0,7*2,0+3*0,8*2,0+0,9*2,0+2*0,9*2,0)</t>
  </si>
  <si>
    <t>342248154R00</t>
  </si>
  <si>
    <t>Příčky keramické příčně děrované tl. 140 mm</t>
  </si>
  <si>
    <t>(6,6+2,0+2,0+1,7)*2,75+(7,0+5,7)*0,5</t>
  </si>
  <si>
    <t>2*1,2*1,15</t>
  </si>
  <si>
    <t>1,0*2,0</t>
  </si>
  <si>
    <t>389381001R00</t>
  </si>
  <si>
    <t>Dobetonování prefabrikovaných konstrukcí</t>
  </si>
  <si>
    <t>1,0*0,1</t>
  </si>
  <si>
    <t>13480815</t>
  </si>
  <si>
    <t>Tyč průřezu I, jakost oceli 11373</t>
  </si>
  <si>
    <t>T</t>
  </si>
  <si>
    <t>SPCM</t>
  </si>
  <si>
    <t>POL3_</t>
  </si>
  <si>
    <t>0,13530*1,08</t>
  </si>
  <si>
    <t>59321100R</t>
  </si>
  <si>
    <t>Překlad železobetonový RZP 1/10 119/14/14</t>
  </si>
  <si>
    <t>411161412R00</t>
  </si>
  <si>
    <t>1,0*0,25*154</t>
  </si>
  <si>
    <t>411321315R00</t>
  </si>
  <si>
    <t>Stropy deskové ze železobetonu C 20/25</t>
  </si>
  <si>
    <t>nové schody, jižní vstup : (0,6+1,3)*1,4*0,1</t>
  </si>
  <si>
    <t>411362021R00</t>
  </si>
  <si>
    <t>nové schody, jižní vstup : (0,6+1,3)*1,4*0,003</t>
  </si>
  <si>
    <t>413232221R00</t>
  </si>
  <si>
    <t>Zazdívka zhlaví válcovaných nosníků výšky do 30cm</t>
  </si>
  <si>
    <t>413941123R00</t>
  </si>
  <si>
    <t>Osazení válcovaných nosníků ve stropech č. 14 - 22</t>
  </si>
  <si>
    <t>IPE 200 : 0,022*(7,0*6+3,0)</t>
  </si>
  <si>
    <t>IPE 160 : 0,016*(2,7*2+1,0*2)</t>
  </si>
  <si>
    <t>417321315R00</t>
  </si>
  <si>
    <t>Ztužující pásy a věnce z betonu železového C 20/25</t>
  </si>
  <si>
    <t>V1 : 10,7*0,15*0,21</t>
  </si>
  <si>
    <t>V2 : 18,5*0,2*0,21</t>
  </si>
  <si>
    <t>417351115R00</t>
  </si>
  <si>
    <t>Bednění ztužujících pásů a věnců - zřízení</t>
  </si>
  <si>
    <t>V1 : 10,7*0,3*2</t>
  </si>
  <si>
    <t>V2 : 18,5*0,3*2</t>
  </si>
  <si>
    <t>417351116R00</t>
  </si>
  <si>
    <t>Bednění ztužujících pásů a věnců - odstranění</t>
  </si>
  <si>
    <t>417361821R00</t>
  </si>
  <si>
    <t>Výztuž ztužujících pásů a věnců</t>
  </si>
  <si>
    <t xml:space="preserve">podélná výztuž : </t>
  </si>
  <si>
    <t>V1 : 0,888*11,0*4*0,001</t>
  </si>
  <si>
    <t>V2 : 0,888*18,5*4*0,001</t>
  </si>
  <si>
    <t xml:space="preserve">třmínky : </t>
  </si>
  <si>
    <t>V1 : 0,222*(0,15+0,21)*2*5*10,7*0,001</t>
  </si>
  <si>
    <t>V2 : 0,222*(0,2+0,21)*2*5*18,5*0,001</t>
  </si>
  <si>
    <t>433351131R00</t>
  </si>
  <si>
    <t>Bednění schodnic přímočarých - zřízení</t>
  </si>
  <si>
    <t>venkovní schody : (0,3+0,2)*1,4*3</t>
  </si>
  <si>
    <t>2,0*(0,2+0,3)*2</t>
  </si>
  <si>
    <t>433351132R00</t>
  </si>
  <si>
    <t>Bednění schodnic přímočarých - odstranění</t>
  </si>
  <si>
    <t>434311114R00</t>
  </si>
  <si>
    <t>Stupně dusané na terén, na desku, z betonu C 16/20</t>
  </si>
  <si>
    <t>1,4*3+2,0</t>
  </si>
  <si>
    <t>13380630R</t>
  </si>
  <si>
    <t>Tyč průřezu IPE 160</t>
  </si>
  <si>
    <t>IPE 160 : 0,016*(2,7*2+1,0*2)*1,08</t>
  </si>
  <si>
    <t>13480820R</t>
  </si>
  <si>
    <t>Tyč průřezu IPE 200</t>
  </si>
  <si>
    <t>0,99*1,08</t>
  </si>
  <si>
    <t>564851111R00</t>
  </si>
  <si>
    <t>Podklad ze štěrkodrti po zhutnění tloušťky 15 cm</t>
  </si>
  <si>
    <t>chodník : 42,0*2</t>
  </si>
  <si>
    <t>rampa : (1,7+1,2)*2,0/2+3,0*1,2</t>
  </si>
  <si>
    <t>596291113R00</t>
  </si>
  <si>
    <t>Řezání zámkové dlažby tl. 80 mm</t>
  </si>
  <si>
    <t>5,0+1,8+5,0</t>
  </si>
  <si>
    <t>7,0+4,5+1,4+1,2</t>
  </si>
  <si>
    <t>596215040R00</t>
  </si>
  <si>
    <t>Kladení zámkové dlažby tl. 8 cm do drtě tl. 4 cm</t>
  </si>
  <si>
    <t>chodník : 42,0</t>
  </si>
  <si>
    <t>59245030T</t>
  </si>
  <si>
    <t>Dlažba zámková tl.8 cm přírodní</t>
  </si>
  <si>
    <t>(52,0+16,0)*1,05</t>
  </si>
  <si>
    <t>612421637T00</t>
  </si>
  <si>
    <t>Omítka vnitřní zdiva, MVC, štuková</t>
  </si>
  <si>
    <t>m.101 : (1,5+5,2+2,0)*2*2,6</t>
  </si>
  <si>
    <t>-(1,45*2,15+1,5*2,15+(0,9+3*0,8)*2,0+2*1,2*1,2)</t>
  </si>
  <si>
    <t>m.102 : (1,0+1,5)*2*(2,6-1,5)</t>
  </si>
  <si>
    <t>m.103 : (1,5+2,15)*2*2,6-(0,9+0,8)*2,0</t>
  </si>
  <si>
    <t>-(1,5+2*1,0)*1,5</t>
  </si>
  <si>
    <t>m.104-106 : (1,3+1,9)*2*2,6+1,6*0,4*2+(1,5+0,9)*2*0,7*2</t>
  </si>
  <si>
    <t>-0,9*2,0-2*0,7*2,0</t>
  </si>
  <si>
    <t>m.107 : (1,5+2,2)*2*2,6-(0,8+0,9)*2,0</t>
  </si>
  <si>
    <t>-(1,85+2*0,5)*1,5</t>
  </si>
  <si>
    <t>m.108 : (1,95*2+1,9)*0,6+1,9*0,2</t>
  </si>
  <si>
    <t>m.109-110 : (1,5+0,9)*2*0,7*2</t>
  </si>
  <si>
    <t>m.111 : (2,15+1,8)*2*(2,6-1,5)</t>
  </si>
  <si>
    <t>společenská místnost, zazdívky oken : 2*1,2*1,15</t>
  </si>
  <si>
    <t>sál i stávající WC : 1,0*2,0*2</t>
  </si>
  <si>
    <t>602011112R00</t>
  </si>
  <si>
    <t xml:space="preserve">pod keramické obklady : </t>
  </si>
  <si>
    <t>m.102 : (1,0+1,5)*2*1,5-0,8*1,5</t>
  </si>
  <si>
    <t>m.103 : (1,5+1,0*2)*1,5</t>
  </si>
  <si>
    <t>m.104 a 105 : ((1,5+0,9)*2*1,5-0,7*1,5)*2</t>
  </si>
  <si>
    <t>m.107 : (1,5+0,6+0,6)*1,5</t>
  </si>
  <si>
    <t>m.108 : (1,95+1,9)*2*2,0-(0,9+2*0,7)*2,0</t>
  </si>
  <si>
    <t>m.109 a 110 - jako m.104 a 105 : 12,3</t>
  </si>
  <si>
    <t>m.111 : (1,8+2,15)*2*1,5-0,9*1,5</t>
  </si>
  <si>
    <t>611421133R00</t>
  </si>
  <si>
    <t>Omítka vnitřní stropů rovných, MVC, štuková</t>
  </si>
  <si>
    <t>12,4+1,37+3,21+1,35*2+2,47</t>
  </si>
  <si>
    <t>3,02+3,71+1,35*2+3,86</t>
  </si>
  <si>
    <t>612401391R00</t>
  </si>
  <si>
    <t>Omítka malých ploch vnitřních stěn do 1 m2</t>
  </si>
  <si>
    <t>sousední objekt, zazdívky po vybourání oken : 2</t>
  </si>
  <si>
    <t>612409991R00</t>
  </si>
  <si>
    <t>Začištění omítek kolem oken,dveří apod.</t>
  </si>
  <si>
    <t>kolem dveřních zárubní : (1,0+2*2,0)*12+(1,5+2*2,15)*2</t>
  </si>
  <si>
    <t>kolem oken : 1,2*4*2*2</t>
  </si>
  <si>
    <t xml:space="preserve">kolem keramických obkladů a soklíků : </t>
  </si>
  <si>
    <t>m.101 : (1,5+5,2+2,0)*2-1,5*2-0,9-3*0,8</t>
  </si>
  <si>
    <t>m.102 : 1,4*2+1,8</t>
  </si>
  <si>
    <t>m.103 : 1,8+2*0,5+2*1,5</t>
  </si>
  <si>
    <t>m.104 a 105 : (0,9+2*1,5)*2</t>
  </si>
  <si>
    <t>m.106 : (1,3+1,9)*2-0,9-2*0,7</t>
  </si>
  <si>
    <t>m.107 : (1,5+2,2)*2-0,9-0,8-2,2-0,5*2</t>
  </si>
  <si>
    <t>m.108 : 1,95*2+1,9-0,9</t>
  </si>
  <si>
    <t>m.109 a 110 - jako m.104 a 105 : 7,8</t>
  </si>
  <si>
    <t>m.111 : (1,8+2,15)*2-0,9</t>
  </si>
  <si>
    <t>chodba (stávající) : (1,0+2*2,15)*2</t>
  </si>
  <si>
    <t>612421615R00</t>
  </si>
  <si>
    <t>Omítka vnitřní zdiva, MVC, hrubá zatřená</t>
  </si>
  <si>
    <t>612425931R00</t>
  </si>
  <si>
    <t>Omítka vápenná vnitřního ostění - štuková</t>
  </si>
  <si>
    <t>chodba : (1,0*2+2,15)*(0,3+2*0,1)</t>
  </si>
  <si>
    <t>(2,9+2*2,05)*(0,15+2*0,1)</t>
  </si>
  <si>
    <t>společenská místnost, zazdívky : 1,15*3*2*0,15</t>
  </si>
  <si>
    <t>629481112R00</t>
  </si>
  <si>
    <t>Potažení ploch pletivem keramickým s vypnutím</t>
  </si>
  <si>
    <t>spodní pásnice ocel. nosníků stropu : 0,2*(7,0*6+3,0)</t>
  </si>
  <si>
    <t>602011183R00</t>
  </si>
  <si>
    <t>Omítka stěn tenkovrstvá silikátová</t>
  </si>
  <si>
    <t>pohled severní : 5,7*(3,5-0,2)</t>
  </si>
  <si>
    <t>-(1,0*2,15+1,8*1,15)</t>
  </si>
  <si>
    <t>(1,0+2*2,15)*0,2+(1,8+2*1,15)*0,1</t>
  </si>
  <si>
    <t>602011189R00</t>
  </si>
  <si>
    <t>Omítka stěn mozaiková tenkovrstvá</t>
  </si>
  <si>
    <t>pohled severní - sokl : 5,7*0,8</t>
  </si>
  <si>
    <t>602011193R00</t>
  </si>
  <si>
    <t>602011195R00</t>
  </si>
  <si>
    <t>620991121R00</t>
  </si>
  <si>
    <t>Zakrývání výplní vnějších otvorů z lešení</t>
  </si>
  <si>
    <t>dveřní a okenní otvory : 1,0*2,15+1,8*1,15</t>
  </si>
  <si>
    <t>2*1,2*1,2+1,5*2,15+2*0,5*0,5</t>
  </si>
  <si>
    <t xml:space="preserve">podlahy před poškozením : </t>
  </si>
  <si>
    <t>společenská místnost : 5,0*2,0+4,0*2,0</t>
  </si>
  <si>
    <t>sousední objekt : 4,0*2,0</t>
  </si>
  <si>
    <t>sál : 4,0*4,0</t>
  </si>
  <si>
    <t>chodba : 2,0*2,0</t>
  </si>
  <si>
    <t>622432112R00</t>
  </si>
  <si>
    <t>sokl : ( 7,1+5,8-2,0)*0,7</t>
  </si>
  <si>
    <t>622472142R00</t>
  </si>
  <si>
    <t>Omítka stěn vnější z MS silikátová slož. II. ručně</t>
  </si>
  <si>
    <t>pohled severní : 7,1*(2,7+0,25-0,2)</t>
  </si>
  <si>
    <t>-2*1,2*1,2+1,2*3*2*0,25</t>
  </si>
  <si>
    <t>pohled západní : 5,8*(3,4-0,2)</t>
  </si>
  <si>
    <t>-(1,5*2,15+0,5*0,5*2)</t>
  </si>
  <si>
    <t>(1,5+2*2,15+0,5*3*2)*0,3</t>
  </si>
  <si>
    <t>(7,0+3,0)*1,8/2-0,6*0,9</t>
  </si>
  <si>
    <t>622904112R00</t>
  </si>
  <si>
    <t>Očištění fasád tlakovou vodou složitost 1 - 2</t>
  </si>
  <si>
    <t>16,06+4,56</t>
  </si>
  <si>
    <t>623421141R00</t>
  </si>
  <si>
    <t>Omítka vnější sloupů, s pl.rovnými, štuková sl.1-2</t>
  </si>
  <si>
    <t>0,45*4*1,7</t>
  </si>
  <si>
    <t>629451111R00</t>
  </si>
  <si>
    <t>Vyrovnávací vrstva MC šířky do 15 cm</t>
  </si>
  <si>
    <t>pod atikové oplechování : 11,6</t>
  </si>
  <si>
    <t>631312611R00</t>
  </si>
  <si>
    <t>Mazanina betonová tl. 5 - 8 cm C 16/20</t>
  </si>
  <si>
    <t>podlaha uvnitř objektu : (6,05+5,0)*(2,55+3,4)/2*0,06</t>
  </si>
  <si>
    <t>rampa : (2,0*2,0+3,0*1,8)*0,06</t>
  </si>
  <si>
    <t>střecha : (5,7*6,7+(7,0+6,0)*6,85/2)*0,06</t>
  </si>
  <si>
    <t>631313611R00</t>
  </si>
  <si>
    <t>Mazanina betonová tl. 8 - 12 cm C 16/20</t>
  </si>
  <si>
    <t>podlaha uvnitř objektu : (6,05+5,0)*(2,55+3,4)/2*0,1</t>
  </si>
  <si>
    <t>rampa : (2,0*2,0+3,0*1,8)*0,1</t>
  </si>
  <si>
    <t>okapový chodníček : 3,2*0,5*0,1</t>
  </si>
  <si>
    <t>631342737R00</t>
  </si>
  <si>
    <t>Mazanina z betonu perlitového 2,2 MPa, tl. 5-10 cm</t>
  </si>
  <si>
    <t>střecha : (5,7*6,7+(7,0+6,0)*6,85/2)*0,08</t>
  </si>
  <si>
    <t>631362021R00</t>
  </si>
  <si>
    <t>podlaha uvnitř objektu : (6,05+5,0)*(2,55+3,4)/2*0,003</t>
  </si>
  <si>
    <t>rampa : (2,0*2,0+3,0*1,8)*0,003</t>
  </si>
  <si>
    <t>631571004R00</t>
  </si>
  <si>
    <t>Násyp ze štěrkopísku 0 - 32, tř. I</t>
  </si>
  <si>
    <t>podlaha uvnitř objektu : (6,05+5,0)*(2,55+3,4)/2*0,2</t>
  </si>
  <si>
    <t>pod schody, severní pohled : 0,8*1,2*0,3</t>
  </si>
  <si>
    <t>631571010R00</t>
  </si>
  <si>
    <t>Zřízení násypu bez dodávky kameniva</t>
  </si>
  <si>
    <t>venkovní zaštěrkovaná plocha : 4,0*1,8/2*0,2</t>
  </si>
  <si>
    <t>583418064</t>
  </si>
  <si>
    <t>Kamenivo drcené</t>
  </si>
  <si>
    <t>venkovní plocha : 0,72*1,8</t>
  </si>
  <si>
    <t>641954211R00</t>
  </si>
  <si>
    <t>Osazení rámů okenních dř.dvojitých, pl. do 2,5 m2</t>
  </si>
  <si>
    <t>50x50 cm : 2</t>
  </si>
  <si>
    <t>120x120 cm : 2</t>
  </si>
  <si>
    <t>642941120R00</t>
  </si>
  <si>
    <t>Osazení pouzdra pro posuv.dveře protileh.,do zdiva</t>
  </si>
  <si>
    <t>642942111R00</t>
  </si>
  <si>
    <t>Osazení zárubní dveřních ocelových, pl. do 2,5 m2</t>
  </si>
  <si>
    <t>4+3+1</t>
  </si>
  <si>
    <t>642942221R00</t>
  </si>
  <si>
    <t>Osazení zárubní dveřních pl. do 4,5 m2</t>
  </si>
  <si>
    <t>m.101 : 1</t>
  </si>
  <si>
    <t>55330317R</t>
  </si>
  <si>
    <t>Zárubeň ocelová H 110   700x1970x110 mm</t>
  </si>
  <si>
    <t>55330319</t>
  </si>
  <si>
    <t>Zárubeň ocelová H 110   800x1970x110 mm</t>
  </si>
  <si>
    <t>55330321R</t>
  </si>
  <si>
    <t>Zárubeň ocelová H 110   900x1970x110 mm</t>
  </si>
  <si>
    <t>916561111R00</t>
  </si>
  <si>
    <t>Osazení záhon.obrubníků do lože z C 12/15 s opěrou</t>
  </si>
  <si>
    <t>5,5+2,5+5,0</t>
  </si>
  <si>
    <t>931961115R00</t>
  </si>
  <si>
    <t>Vložky do dilatačních spár, polystyren, tl 30 mm</t>
  </si>
  <si>
    <t>styk se sousedním objektem : 7,0*3,5</t>
  </si>
  <si>
    <t>931971111R00</t>
  </si>
  <si>
    <t>Vložky do dilatačních spár, lepenka jednoduchá</t>
  </si>
  <si>
    <t>v úrovni základových pasů - se sousedním objektem : 7,0*1,4</t>
  </si>
  <si>
    <t>952901111R00</t>
  </si>
  <si>
    <t>Vyčištění budov o výšce podlaží do 4 m</t>
  </si>
  <si>
    <t>5,7*7,0+7,1*6,0</t>
  </si>
  <si>
    <t>953942421R00</t>
  </si>
  <si>
    <t>Osazení ocelového rámu velikosti do 1000 x 1000 mm</t>
  </si>
  <si>
    <t>ozn. 13 : 1</t>
  </si>
  <si>
    <t>953943121R00</t>
  </si>
  <si>
    <t>Osazení kovových předmětů do betonu, 1 kg / kus</t>
  </si>
  <si>
    <t>kotvení základů : 3*2</t>
  </si>
  <si>
    <t>953941110R00</t>
  </si>
  <si>
    <t>Osazení zábradlí schodišťového, balkonového apod.</t>
  </si>
  <si>
    <t>1,8+2,0+2*3,0</t>
  </si>
  <si>
    <t>953981105R00</t>
  </si>
  <si>
    <t>Chemické kotvy do betonu, hl. 170 mm, M 20, ampule</t>
  </si>
  <si>
    <t>kotvení základových pasů : 3*2</t>
  </si>
  <si>
    <t>954111201R00</t>
  </si>
  <si>
    <t>SDK obklad ocel.sloupů 3str., 1x RB tl.12,5 mm</t>
  </si>
  <si>
    <t xml:space="preserve">ocelové průvlaky : </t>
  </si>
  <si>
    <t>m.101 : 1,8</t>
  </si>
  <si>
    <t>chodba - společ.místnost : 3,3</t>
  </si>
  <si>
    <t>9000101</t>
  </si>
  <si>
    <t>Stavební úpravy v místě světlovodu - prostup přes strop a střechu</t>
  </si>
  <si>
    <t>967052021R00</t>
  </si>
  <si>
    <t>Zdrsnění betonové plochy</t>
  </si>
  <si>
    <t>m.</t>
  </si>
  <si>
    <t>protiskluzové drážky : 1,8*3,2</t>
  </si>
  <si>
    <t>55310011</t>
  </si>
  <si>
    <t>Plechová dvířka 600x900 mm, rám z úhelníkú, povrch.úprava</t>
  </si>
  <si>
    <t>59217337R</t>
  </si>
  <si>
    <t>Obrubník zahradní ABO 5-20 500/50/250 mm</t>
  </si>
  <si>
    <t>941941051R00</t>
  </si>
  <si>
    <t>Montáž lešení leh.řad.s podlahami,š.1,5 m, H 10 m</t>
  </si>
  <si>
    <t>800-3</t>
  </si>
  <si>
    <t>(8,0+6,0)*4,0</t>
  </si>
  <si>
    <t>941941391R00</t>
  </si>
  <si>
    <t>Příplatek za každý měsíc použití lešení k pol.1051</t>
  </si>
  <si>
    <t>cca 2 měsíce : 56,0*2</t>
  </si>
  <si>
    <t>941941851R00</t>
  </si>
  <si>
    <t>Demontáž lešení leh.řad.s podlahami,š.1,5 m,H 10 m</t>
  </si>
  <si>
    <t>941955001R00</t>
  </si>
  <si>
    <t>Lešení lehké pomocné, výška podlahy do 1,2 m</t>
  </si>
  <si>
    <t>pro omítky stropů : 12,4+1,37+3,21+1,35*2</t>
  </si>
  <si>
    <t>2,47+3,02+3,71+1,35*2+3,86</t>
  </si>
  <si>
    <t xml:space="preserve">pro osazování překladů : </t>
  </si>
  <si>
    <t>m.101 : 1,5*1,0*3</t>
  </si>
  <si>
    <t>m.102 a 104 : 1,37+1,35</t>
  </si>
  <si>
    <t>chodba, stávající objekt : 2,0*1,0+3,5*1,0</t>
  </si>
  <si>
    <t>m.106 a 108 : 1,0*1,0*2</t>
  </si>
  <si>
    <t>pro obklad sk deskami, m.101 : 1,5*1,0</t>
  </si>
  <si>
    <t>pro keramický obklad m.108 : 3,71</t>
  </si>
  <si>
    <t>pro bourací práce kolem oken v sousedním objektu : 3,0*1,0+8,0*1,0</t>
  </si>
  <si>
    <t>potažení spodních ploch ocel. nosníků stropu perlinkou : 6,0*1,0*6</t>
  </si>
  <si>
    <t>pro omítky nadpraží bouraných oken a otvorů : 1,5*1,0*6</t>
  </si>
  <si>
    <t>941955004R00</t>
  </si>
  <si>
    <t>Lešení lehké pomocné, výška podlahy do 3,5 m</t>
  </si>
  <si>
    <t>pro zvýšení komínu : 1,0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</si>
  <si>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</si>
  <si>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</si>
  <si>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</si>
  <si>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</si>
  <si>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</si>
  <si>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</si>
  <si>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961044111R00</t>
  </si>
  <si>
    <t>Bourání základů z betonu prostého</t>
  </si>
  <si>
    <t>801-3</t>
  </si>
  <si>
    <t>venkovní schody : 2,5*0,3*0,5*2</t>
  </si>
  <si>
    <t>962042321R00</t>
  </si>
  <si>
    <t>Bourání zdiva nadzákladového z betonu prostého</t>
  </si>
  <si>
    <t>venkovní schody : 2,0*1,5*0,5</t>
  </si>
  <si>
    <t>963042819R00</t>
  </si>
  <si>
    <t>Bourání schodišťových stupňů betonových</t>
  </si>
  <si>
    <t>2,0*3</t>
  </si>
  <si>
    <t>965041341R00</t>
  </si>
  <si>
    <t>Bourání lehčených mazanin tl. 10 cm, nad 4 m2</t>
  </si>
  <si>
    <t>střecha - pod plechovou krytinou : 5,5*6,5*0,08</t>
  </si>
  <si>
    <t>968062354R00</t>
  </si>
  <si>
    <t>Vybourání dřevěných rámů oken dvojitých pl. 1 m2</t>
  </si>
  <si>
    <t>sousední objekt : 0,8*0,65*2</t>
  </si>
  <si>
    <t>968062355R00</t>
  </si>
  <si>
    <t>Vybourání dřevěných rámů oken dvojitých pl. 2 m2</t>
  </si>
  <si>
    <t>společenská místnost : 1,2*1,15*2</t>
  </si>
  <si>
    <t>968072455R00</t>
  </si>
  <si>
    <t>Vybourání kovových dveřních zárubní pl. do 2 m2</t>
  </si>
  <si>
    <t>chodba - společenská místnost : 1,0*2,0</t>
  </si>
  <si>
    <t>sál - stávající WC : 1,0*2,0</t>
  </si>
  <si>
    <t>968072456R00</t>
  </si>
  <si>
    <t>Vybourání kovových dveřních zárubní pl. nad 2 m2</t>
  </si>
  <si>
    <t>chodba - vstup : 1,5*2,2</t>
  </si>
  <si>
    <t>971033631R00</t>
  </si>
  <si>
    <t>Vybourání otv. zeď cihel. pl.4 m2, tl.15 cm, MVC</t>
  </si>
  <si>
    <t>chodba - společenská místnost : 2,0*2,0</t>
  </si>
  <si>
    <t>971035661R00</t>
  </si>
  <si>
    <t>Vybourání otv. zeď cihel. pl. 4 m2, tl. 60 cm, MC</t>
  </si>
  <si>
    <t>chodba stávající : 1,0*2,2*0,35</t>
  </si>
  <si>
    <t>973031325R00</t>
  </si>
  <si>
    <t>Vysekání kapes zeď cihel. MVC, pl. 0,1m2, hl. 30cm</t>
  </si>
  <si>
    <t>pro osazení nosníků stropu : 7</t>
  </si>
  <si>
    <t>973031812R00</t>
  </si>
  <si>
    <t>Vysekání kapes pro zavázání příček tl. 10 cm</t>
  </si>
  <si>
    <t>2,2+2,75*2-1,2</t>
  </si>
  <si>
    <t>973031813R00</t>
  </si>
  <si>
    <t>Vysekání kapes pro zavázání příček tl. 15 cm</t>
  </si>
  <si>
    <t>973031825R00</t>
  </si>
  <si>
    <t>Vysekání kapes pro zavázání zdí tl. 45 cm</t>
  </si>
  <si>
    <t>974031666R00</t>
  </si>
  <si>
    <t>Vysekání rýh zeď cihelná vtah. nosníků 15 x 25 cm</t>
  </si>
  <si>
    <t>chodba : 1,6*3+3,5</t>
  </si>
  <si>
    <t>976071111R00</t>
  </si>
  <si>
    <t>Vybourání kovových zábradlí a madel</t>
  </si>
  <si>
    <t>2,0*2</t>
  </si>
  <si>
    <t>976074121R00</t>
  </si>
  <si>
    <t>Vybourání kotevních želez zeď cihelná MVC</t>
  </si>
  <si>
    <t>sousední objekt, mříže na oknech (4ks/okno) : 2*4</t>
  </si>
  <si>
    <t>978013191R00</t>
  </si>
  <si>
    <t>Otlučení omítek vnitřních stěn v rozsahu do 100 %</t>
  </si>
  <si>
    <t xml:space="preserve">ostění při bourání oken : </t>
  </si>
  <si>
    <t>společenská místnost : 1,2*4*2*0,3</t>
  </si>
  <si>
    <t>sousední objekt : 0,8*4*2*0,5</t>
  </si>
  <si>
    <t>978015291R00</t>
  </si>
  <si>
    <t>Otlučení omítek vnějších MVC v složit.1-4 do 100 %</t>
  </si>
  <si>
    <t>7,0*3,5-1,2*1,2*2-1,45*2,15</t>
  </si>
  <si>
    <t>998011001R00</t>
  </si>
  <si>
    <t>Přesun hmot pro budovy zděné výšky do 6 m</t>
  </si>
  <si>
    <t>POL7_</t>
  </si>
  <si>
    <t>979081111R00</t>
  </si>
  <si>
    <t>Odvoz suti a vybour. hmot na skládku do 1 km</t>
  </si>
  <si>
    <t>POL8_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</si>
  <si>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</si>
  <si>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</si>
  <si>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</si>
  <si>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</si>
  <si>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</si>
  <si>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</si>
  <si>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711471051R00</t>
  </si>
  <si>
    <t>Izolace, tlak. voda, vodorovná fólií PVC, volně</t>
  </si>
  <si>
    <t>800-711</t>
  </si>
  <si>
    <t>(7,0+5,8)*7,0/2</t>
  </si>
  <si>
    <t>711491171R00</t>
  </si>
  <si>
    <t>Izolace tlaková, podkladní textilie, vodorovná</t>
  </si>
  <si>
    <t>711491172R00</t>
  </si>
  <si>
    <t>Izolace tlaková, ochranná textilie, vodorovná</t>
  </si>
  <si>
    <t>28322028R</t>
  </si>
  <si>
    <t>Fólie zemní tl. 1,5, š. 1300 mm</t>
  </si>
  <si>
    <t>překrytí, ztratné : 44,8*1,15</t>
  </si>
  <si>
    <t>69366198R</t>
  </si>
  <si>
    <t>Geotextilie 300 g/m2 š. 200cm 100% PP</t>
  </si>
  <si>
    <t>překrytí, ztratné : 44,8*2*1,15</t>
  </si>
  <si>
    <t>998711101R00</t>
  </si>
  <si>
    <t>Přesun hmot pro izolace proti vodě, výšky do 6 m</t>
  </si>
  <si>
    <t>713121111R00</t>
  </si>
  <si>
    <t>Izolace tepelná podlah na sucho, jednovrstvá</t>
  </si>
  <si>
    <t>800-713</t>
  </si>
  <si>
    <t>(6,6+5,5)*6,6/2</t>
  </si>
  <si>
    <t>713141151R00</t>
  </si>
  <si>
    <t>Izolace tepelná střech kladená na sucho 1vrstvá</t>
  </si>
  <si>
    <t>(7,0+5,8)*6,85/2*2</t>
  </si>
  <si>
    <t>713191100RT9</t>
  </si>
  <si>
    <t>Položení separační fólie, včetně dodávky fólie</t>
  </si>
  <si>
    <t>28375871</t>
  </si>
  <si>
    <t>Deska polystyren. 100 S Stabil tl. 100 mm</t>
  </si>
  <si>
    <t>(7,0+5,8)*6,85/2*1,1+0,776</t>
  </si>
  <si>
    <t>28375872</t>
  </si>
  <si>
    <t>Deska polystyren. 100 S Stabil tl. 120 mm</t>
  </si>
  <si>
    <t>28375950R</t>
  </si>
  <si>
    <t>Deska polystyrenová EPS 100 tl. 100 mm</t>
  </si>
  <si>
    <t>39,93*1,1+0,077</t>
  </si>
  <si>
    <t>998713101R00</t>
  </si>
  <si>
    <t>Přesun hmot pro izolace tepelné, výšky do 6 m</t>
  </si>
  <si>
    <t>762083120R00</t>
  </si>
  <si>
    <t>Profilování zhlaví trámů do 160 cm2</t>
  </si>
  <si>
    <t>800-762</t>
  </si>
  <si>
    <t>krokve - ve spojích : 32</t>
  </si>
  <si>
    <t>kleštiny (na obou stranách) : 64</t>
  </si>
  <si>
    <t>pásky (na obou stranách) : 32</t>
  </si>
  <si>
    <t>762311103R00</t>
  </si>
  <si>
    <t>Montáž kotevních želez, příložek, patek, táhel</t>
  </si>
  <si>
    <t>uchycení pozednic : 16</t>
  </si>
  <si>
    <t>762313111R00</t>
  </si>
  <si>
    <t>Montáž svorníků, šroubů délky 150 mm</t>
  </si>
  <si>
    <t>spoje krokví : 16</t>
  </si>
  <si>
    <t>762313112R00</t>
  </si>
  <si>
    <t>Montáž svorníků, šroubů délky 300 mm</t>
  </si>
  <si>
    <t>spojení krokví a kleštin : 32</t>
  </si>
  <si>
    <t>762332110R00</t>
  </si>
  <si>
    <t>Montáž vázaných krovů pravidelných do 120 cm2</t>
  </si>
  <si>
    <t>100x100 mm : 1,2*16</t>
  </si>
  <si>
    <t>75x150 mm : 4,7*16+4,2*16+2,5*2+1,5*2</t>
  </si>
  <si>
    <t>60x200 mm : 3,3*32</t>
  </si>
  <si>
    <t>762332120R00</t>
  </si>
  <si>
    <t>Montáž vázaných krovů pravidelných do 224 cm2</t>
  </si>
  <si>
    <t>120x120 mm : 2,8</t>
  </si>
  <si>
    <t>762332130R00</t>
  </si>
  <si>
    <t>Montáž vázaných krovů pravidelných do 288 cm2</t>
  </si>
  <si>
    <t>150x150 mm : 12,45*2+2,5*3+1,5*4+1,65*2</t>
  </si>
  <si>
    <t>150x180 mm : 12,45*2</t>
  </si>
  <si>
    <t>762341610R00</t>
  </si>
  <si>
    <t>Montáž bednění úžlabí z prken</t>
  </si>
  <si>
    <t>762342203R00</t>
  </si>
  <si>
    <t>Montáž laťování střech, vzdálenost latí 22 - 36 cm</t>
  </si>
  <si>
    <t>762342204R00</t>
  </si>
  <si>
    <t>Montáž kontralatí přibitím</t>
  </si>
  <si>
    <t>762395000R00</t>
  </si>
  <si>
    <t>Spojovací a ochranné prostředky pro střechy</t>
  </si>
  <si>
    <t>0,352+5,28228+0,852</t>
  </si>
  <si>
    <t>762512115R00</t>
  </si>
  <si>
    <t>Položení podlahových desek</t>
  </si>
  <si>
    <t>30900940R</t>
  </si>
  <si>
    <t>Šroub přesný  M16 x 100 mm, matka, podložka</t>
  </si>
  <si>
    <t>30901470R</t>
  </si>
  <si>
    <t>Šroub přesný  M16 x 200 mm, matka, podložka</t>
  </si>
  <si>
    <t>55310010</t>
  </si>
  <si>
    <t>Uchycení pozednice</t>
  </si>
  <si>
    <t>60512585R</t>
  </si>
  <si>
    <t>Prkno SM tl. 20 mm</t>
  </si>
  <si>
    <t>16,0*0,02*1,1</t>
  </si>
  <si>
    <t>60515200R</t>
  </si>
  <si>
    <t>Hranol SM</t>
  </si>
  <si>
    <t>100x100 mm : 1,2*16*0,1*0,1</t>
  </si>
  <si>
    <t>75x150 mm : (4,7*16+4,2*16+2,5*2+1,5*2)*0,075*0,15</t>
  </si>
  <si>
    <t>60x200 mm : 3,3*32*0,06*0,2</t>
  </si>
  <si>
    <t>120x120 mm : 2,8*0,12*0,12</t>
  </si>
  <si>
    <t>150x150 mm : (12,45*2+2,5*3+1,5*4+1,65*2)*0,15*0,15</t>
  </si>
  <si>
    <t>150x180 mm : 12,45*2*0,15*0,18</t>
  </si>
  <si>
    <t>ztratné 10% : 0,1*4,80207</t>
  </si>
  <si>
    <t>60517101R</t>
  </si>
  <si>
    <t xml:space="preserve">Lať SM/JD </t>
  </si>
  <si>
    <t>(245,0+120,0+10,0)*0,05*0,04*1,1</t>
  </si>
  <si>
    <t>60726122</t>
  </si>
  <si>
    <t>ztratné 10% : 1,1*39,93</t>
  </si>
  <si>
    <t>dorovnání na celou desku : 1,6395</t>
  </si>
  <si>
    <t>998762102R00</t>
  </si>
  <si>
    <t>Přesun hmot pro tesařské konstrukce, výšky do 12 m</t>
  </si>
  <si>
    <t>764322291R00</t>
  </si>
  <si>
    <t>Montáž oplechování okapů Pz, tvrdá krytina</t>
  </si>
  <si>
    <t>800-764</t>
  </si>
  <si>
    <t>764331291R00</t>
  </si>
  <si>
    <t>Montáž lemování zdí Pz, tvrdá krytina</t>
  </si>
  <si>
    <t>764339291R00</t>
  </si>
  <si>
    <t>Montáž lemování komínů z Pz</t>
  </si>
  <si>
    <t>764341291R00</t>
  </si>
  <si>
    <t>Montáž lemování trub Pz, vlnitá krytina</t>
  </si>
  <si>
    <t>764352291R00</t>
  </si>
  <si>
    <t>Montáž žlabů Pz podokapních půlkruhových</t>
  </si>
  <si>
    <t>764392291R00</t>
  </si>
  <si>
    <t>Montáž úžlabí Pz</t>
  </si>
  <si>
    <t>764410291R00</t>
  </si>
  <si>
    <t>Montáž oplechování parapetů Pz</t>
  </si>
  <si>
    <t>764430291R00</t>
  </si>
  <si>
    <t>Montáž oplechování zdí Pz</t>
  </si>
  <si>
    <t>764454291R00</t>
  </si>
  <si>
    <t>Montáž trub Pz odpadních kruhových</t>
  </si>
  <si>
    <t>764361320R00</t>
  </si>
  <si>
    <t>Okno střešní z Al plechu, krytina vlnitá,60 x 60cm</t>
  </si>
  <si>
    <t>ozn. 14 : 3</t>
  </si>
  <si>
    <t>764311822R00</t>
  </si>
  <si>
    <t>Demont. krytiny, tabule 2 x 1 m, nad 25 m2, do 30°</t>
  </si>
  <si>
    <t>5,7*6,7</t>
  </si>
  <si>
    <t>764352810R00</t>
  </si>
  <si>
    <t>Demontáž žlabů půlkruh. rovných, rš 330 mm, do 30°</t>
  </si>
  <si>
    <t>7,0+8,0</t>
  </si>
  <si>
    <t>764410850R00</t>
  </si>
  <si>
    <t>Demontáž oplechování parapetů,rš od 100 do 330 mm</t>
  </si>
  <si>
    <t>0,8*2+1,2*2</t>
  </si>
  <si>
    <t>764430840R00</t>
  </si>
  <si>
    <t>Demontáž oplechování zdí,rš od 330 do 500 mm</t>
  </si>
  <si>
    <t>5,8*2</t>
  </si>
  <si>
    <t>764454802R00</t>
  </si>
  <si>
    <t>Demontáž odpadních trub kruhových,D 120 mm</t>
  </si>
  <si>
    <t>3,5+5,0</t>
  </si>
  <si>
    <t>13800001</t>
  </si>
  <si>
    <t>odpadní svod kruhový D 100 mm, poplastovaný plech</t>
  </si>
  <si>
    <t>13800002</t>
  </si>
  <si>
    <t>žlab půlkruhový rš 330 mm, poplastovaný plech</t>
  </si>
  <si>
    <t>13800003</t>
  </si>
  <si>
    <t>oplechování okapů rš 400, poplastovaný plech</t>
  </si>
  <si>
    <t>13800004</t>
  </si>
  <si>
    <t>Oplechování atiky rš 330, poplastovaný plech</t>
  </si>
  <si>
    <t>13800005</t>
  </si>
  <si>
    <t>Oplechování komínu rš 330, poplastovaný plech</t>
  </si>
  <si>
    <t>13800006</t>
  </si>
  <si>
    <t>Oplechování parapetu rš 330 mm, poplastovaný plech</t>
  </si>
  <si>
    <t>13800007</t>
  </si>
  <si>
    <t>Ukončovací a lemovací lišta rš 250 mm, poplastovaný plech</t>
  </si>
  <si>
    <t>13800008</t>
  </si>
  <si>
    <t>Lemování trub do DN 200 mm, poplastovaný plech</t>
  </si>
  <si>
    <t>13800009</t>
  </si>
  <si>
    <t>Úžlabí rš. 700 a 1200 mm, poplastovaný plech</t>
  </si>
  <si>
    <t>998764101R00</t>
  </si>
  <si>
    <t>Přesun hmot pro klempířské konstr., výšky do 6 m</t>
  </si>
  <si>
    <t>765315810R00</t>
  </si>
  <si>
    <t>Demontáž krytiny Portugal na sucho, do suti</t>
  </si>
  <si>
    <t>800-765</t>
  </si>
  <si>
    <t>765332121R00</t>
  </si>
  <si>
    <t>Krytina betonová</t>
  </si>
  <si>
    <t>765332132R00</t>
  </si>
  <si>
    <t>Štítová hrana z tašek betonových</t>
  </si>
  <si>
    <t>2,8+2,2</t>
  </si>
  <si>
    <t>765332141R00</t>
  </si>
  <si>
    <t>Hřeben s větracím pásem</t>
  </si>
  <si>
    <t>765332151R00</t>
  </si>
  <si>
    <t>Nároží s větracím pásem</t>
  </si>
  <si>
    <t>1,5*2</t>
  </si>
  <si>
    <t>765339925R00</t>
  </si>
  <si>
    <t>Přiřezání a uchycení beton.tašek drážkovaných</t>
  </si>
  <si>
    <t>1,5*2*2</t>
  </si>
  <si>
    <t>765901113R00</t>
  </si>
  <si>
    <t>Fólie paropropustná</t>
  </si>
  <si>
    <t>998765102R00</t>
  </si>
  <si>
    <t>Přesun hmot pro krytiny tvrdé, výšky do 12 m</t>
  </si>
  <si>
    <t>766624051R00</t>
  </si>
  <si>
    <t>Montáž světlovodu, otvor v krytině a v podhledu, zapravení</t>
  </si>
  <si>
    <t>800-766</t>
  </si>
  <si>
    <t>sousední objekt : 2</t>
  </si>
  <si>
    <t>766629301R00</t>
  </si>
  <si>
    <t>Montáž oken plastových plochy do 1,50 m2</t>
  </si>
  <si>
    <t>766661112R00</t>
  </si>
  <si>
    <t>Montáž dveří do zárubně,otevíravých 1kř.do 0,8 m</t>
  </si>
  <si>
    <t>766666114R00</t>
  </si>
  <si>
    <t>Montáž dveří posuvných, osazení závěsu, 2kř.</t>
  </si>
  <si>
    <t>61169501</t>
  </si>
  <si>
    <t>Dveře dřevěné vnitřní posuvné 2kř. včetně kolejnice 2900x2050 mm</t>
  </si>
  <si>
    <t>766719001</t>
  </si>
  <si>
    <t>Montáž vstupních dveří 1kř.</t>
  </si>
  <si>
    <t>766719002</t>
  </si>
  <si>
    <t>Montáž vstupních dveří 2kř.</t>
  </si>
  <si>
    <t>61100001</t>
  </si>
  <si>
    <t>Okno plastové 1křídlové 500x500 mm OS</t>
  </si>
  <si>
    <t>61100002</t>
  </si>
  <si>
    <t>Okno plastové 2kř. 1200x1200 mm OS/OS</t>
  </si>
  <si>
    <t>61100011</t>
  </si>
  <si>
    <t>Plastové vchodové dveře 1kř.1000x2150 mm</t>
  </si>
  <si>
    <t>61100012</t>
  </si>
  <si>
    <t>Plastové vchodové dveře 2kř. 1500x2150 mm</t>
  </si>
  <si>
    <t>61140593R</t>
  </si>
  <si>
    <t>Světlovod včetně příslušenství, do šikmé střechy a profilované krytiny</t>
  </si>
  <si>
    <t>61160156R</t>
  </si>
  <si>
    <t>Dveře vnitřní hladké plné 1 kříd. 70x197 lak A</t>
  </si>
  <si>
    <t>61160186</t>
  </si>
  <si>
    <t>Dveře vnitřní hladké plné 1 kříd. 80x197 lak A</t>
  </si>
  <si>
    <t>61160911</t>
  </si>
  <si>
    <t>Dveře vnitřní plné 900x1970 mm atypické</t>
  </si>
  <si>
    <t>998766101R00</t>
  </si>
  <si>
    <t>Přesun hmot pro truhlářské konstr., výšky do 6 m</t>
  </si>
  <si>
    <t>767221110R00</t>
  </si>
  <si>
    <t>Montáž zábradlí schod.z trubek, do zdiva, do 15 kg</t>
  </si>
  <si>
    <t>800-767</t>
  </si>
  <si>
    <t>767995104R00</t>
  </si>
  <si>
    <t>Výroba a montáž kov. atypických konstr. do 50 kg</t>
  </si>
  <si>
    <t>kg</t>
  </si>
  <si>
    <t>prodloužení nosníků : 22,0*6</t>
  </si>
  <si>
    <t>12730112</t>
  </si>
  <si>
    <t>Trubka nerezová 48x3 mm</t>
  </si>
  <si>
    <t>(1,95+2,95)*3+2,95*3+1,4*7</t>
  </si>
  <si>
    <t>2,0*2+1,3</t>
  </si>
  <si>
    <t>0,15*(33,35+5,3)+3,5525</t>
  </si>
  <si>
    <t>771101210R00</t>
  </si>
  <si>
    <t>Penetrace podkladu pod dlažby</t>
  </si>
  <si>
    <t>800-771</t>
  </si>
  <si>
    <t>771130111R00</t>
  </si>
  <si>
    <t>Obklad soklíků rovných do tmele výšky do 100 mm</t>
  </si>
  <si>
    <t>m.101 : (1,5+5,15+2,0)*2-1,4-1,5-0,9-3*0,8+0,35*2+0,1*2</t>
  </si>
  <si>
    <t>m.103 : 1,8+0,15*2</t>
  </si>
  <si>
    <t>m.106 : (1,9+1,3)*2-0,9-2*0,7</t>
  </si>
  <si>
    <t>m.107 : 2,2+0,2</t>
  </si>
  <si>
    <t>771575104R00</t>
  </si>
  <si>
    <t>Montáž podlah keram.,protiskluz., do tmelu</t>
  </si>
  <si>
    <t>únikový východ : 1,4*1,8</t>
  </si>
  <si>
    <t>771575107R00</t>
  </si>
  <si>
    <t>Montáž podlah keram.,režné hladké, tmel, 20x20 cm</t>
  </si>
  <si>
    <t>12,4+1,37+3,21+1,35*2+2,47+1,5*0,35</t>
  </si>
  <si>
    <t>771578011R00</t>
  </si>
  <si>
    <t>Spára podlaha - stěna, silikonem</t>
  </si>
  <si>
    <t>m.101 : (1,5+5,15+2,05)*2</t>
  </si>
  <si>
    <t>m.102 : (1,0+1,4)*2-0,7</t>
  </si>
  <si>
    <t>m.103 : (1,9+1,8)*2-0,8-0,9</t>
  </si>
  <si>
    <t>m.104 a 105 : ((0,9+1,5)*2-0,7)*2</t>
  </si>
  <si>
    <t>m.106 : (1,3+1,9)*2-2*0,7-0,9</t>
  </si>
  <si>
    <t>m.107 : (2,5+2,2)*2-0,8-0,9</t>
  </si>
  <si>
    <t>m.108 : (1,95+1,9)*2-0,9-2*0,7</t>
  </si>
  <si>
    <t>m.109 a 110 - jako 104 a 105 : 8,2</t>
  </si>
  <si>
    <t>771579791R00</t>
  </si>
  <si>
    <t>Příplatek za plochu podlah keram. do 5 m2 jednotl.</t>
  </si>
  <si>
    <t>1,37+3,21+1,35*2+2,47</t>
  </si>
  <si>
    <t>597623122R</t>
  </si>
  <si>
    <t>Dlaždice keramická</t>
  </si>
  <si>
    <t>(35,965+0,1*20,6)*1,1+0,1725</t>
  </si>
  <si>
    <t>59764210R</t>
  </si>
  <si>
    <t>Dlažba protiskluzná keramická</t>
  </si>
  <si>
    <t>998771101R00</t>
  </si>
  <si>
    <t>Přesun hmot pro podlahy z dlaždic, výšky do 6 m</t>
  </si>
  <si>
    <t>781475114R00</t>
  </si>
  <si>
    <t>Obklad vnitřní stěn keramický, do tmele, 20x20 cm</t>
  </si>
  <si>
    <t>781479711R00</t>
  </si>
  <si>
    <t>Příplatek k obkladu stěn keram.,za plochu do 10 m2</t>
  </si>
  <si>
    <t>597623082R</t>
  </si>
  <si>
    <t>Obkladačka keramická</t>
  </si>
  <si>
    <t>61,5*1,1+0,35</t>
  </si>
  <si>
    <t>998781101R00</t>
  </si>
  <si>
    <t>Přesun hmot pro obklady keramické, výšky do 6 m</t>
  </si>
  <si>
    <t>783226100R00</t>
  </si>
  <si>
    <t>Nátěr syntetický kovových konstrukcí základní</t>
  </si>
  <si>
    <t>800-783</t>
  </si>
  <si>
    <t>783782205R00</t>
  </si>
  <si>
    <t>Nátěr tesařských konstrukcí Bochemitem QB 2x</t>
  </si>
  <si>
    <t xml:space="preserve">hranoly : </t>
  </si>
  <si>
    <t>100x100 mm : 1,2*16*0,1*4</t>
  </si>
  <si>
    <t>75x150 mm : (4,7*16+4,2*16+2,5*2+1,5*2)*(0,075+0,15)*2</t>
  </si>
  <si>
    <t>60x200 mm : 3,3*32*(0,06+0,2)*2</t>
  </si>
  <si>
    <t>120x120 mm : 2,8*0,12*4</t>
  </si>
  <si>
    <t>150x150 mm : (12,45*2+2,5*3+1,5*4+1,65*2)*0,15*4</t>
  </si>
  <si>
    <t>150x180 mm : 12,45*2*(0,15+0,18)*2</t>
  </si>
  <si>
    <t>latě : (245,0+120,0+10,0)*0,09*2</t>
  </si>
  <si>
    <t>prkna : 16,0*2</t>
  </si>
  <si>
    <t>783225600R00</t>
  </si>
  <si>
    <t>Nátěr syntetický kovových konstrukcí 2x email</t>
  </si>
  <si>
    <t>ocelové zárubně : (1,0+2*2,0)*0,2*8</t>
  </si>
  <si>
    <t>784161401R00</t>
  </si>
  <si>
    <t>800-784</t>
  </si>
  <si>
    <t>stropy : 12,4+1,37+3,21+1,35*2+2,47</t>
  </si>
  <si>
    <t xml:space="preserve">stěny : </t>
  </si>
  <si>
    <t>784165212R00</t>
  </si>
  <si>
    <t/>
  </si>
  <si>
    <t>END</t>
  </si>
  <si>
    <t>Stropy z desek dutonových keram. s kolmými čely</t>
  </si>
  <si>
    <t xml:space="preserve">Výztuž stropů svařovanou sítí </t>
  </si>
  <si>
    <t>Omítka jádrová, ručně</t>
  </si>
  <si>
    <t xml:space="preserve">Kontaktní nátěr pod omítky bílý </t>
  </si>
  <si>
    <t xml:space="preserve">Kontaktní nátěr pod mozaikové omítky </t>
  </si>
  <si>
    <t>Omítka stěn minerální střednězrnná</t>
  </si>
  <si>
    <t xml:space="preserve">Výztuž mazanin svařovanou sítí z drátů </t>
  </si>
  <si>
    <t>Deska dřevoštěpková OSB  tl. 22 mm</t>
  </si>
  <si>
    <t>Penetrace podkladu nátěrem, 1 x</t>
  </si>
  <si>
    <t>Malba bílá, bez penetrace, 2x</t>
  </si>
  <si>
    <t>Odstranění pařezů pod úrovní, o průměru 72 cm</t>
  </si>
  <si>
    <t>Kácení stromů listnatých o průměru kmene 72 cm</t>
  </si>
  <si>
    <t>Vod.přemístění větví listnatých, D 72 cm  do 5000 m</t>
  </si>
  <si>
    <t>Vodorovné přemístění pařezů  D 72 cm do 5000 m</t>
  </si>
  <si>
    <t>Náhradní výsadba stromů listnatých (hloubení jam, hnojivo, kůl, úvazky, zálivka, fexi roura na zalévání aj.)</t>
  </si>
  <si>
    <t>Dodání stromu - jasan manový Fraximus ornus, velikost 14/16 cm</t>
  </si>
  <si>
    <t>Dodání stromu - třešeň Prunus avium, velikost 12/14 cm</t>
  </si>
  <si>
    <t>184102116R00</t>
  </si>
  <si>
    <t>184000001R00</t>
  </si>
  <si>
    <t>184000002R00</t>
  </si>
  <si>
    <t>Soupis stavebních prací, dodávek a služeb</t>
  </si>
  <si>
    <t>Soupis stavební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</si>
</sst>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6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0" fontId="0" fillId="0" borderId="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67" zoomScaleNormal="100" zoomScaleSheetLayoutView="75" workbookViewId="0">
      <selection activeCell="F3" sqref="F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0" t="s">
        <v>38</v>
      </c>
      <c r="B1" s="213" t="s">
        <v>922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67" t="s">
        <v>23</v>
      </c>
      <c r="C2" s="68"/>
      <c r="D2" s="69" t="s">
        <v>45</v>
      </c>
      <c r="E2" s="69" t="s">
        <v>46</v>
      </c>
      <c r="F2" s="70"/>
      <c r="G2" s="71"/>
      <c r="H2" s="70"/>
      <c r="I2" s="71"/>
      <c r="J2" s="72"/>
      <c r="O2" s="2"/>
    </row>
    <row r="3" spans="1:15" ht="23.25" customHeight="1" x14ac:dyDescent="0.2">
      <c r="A3" s="4"/>
      <c r="B3" s="73" t="s">
        <v>43</v>
      </c>
      <c r="C3" s="68"/>
      <c r="D3" s="74" t="s">
        <v>40</v>
      </c>
      <c r="E3" s="74" t="s">
        <v>42</v>
      </c>
      <c r="F3" s="75"/>
      <c r="G3" s="75"/>
      <c r="H3" s="68"/>
      <c r="I3" s="76"/>
      <c r="J3" s="77"/>
    </row>
    <row r="4" spans="1:15" ht="23.25" customHeight="1" x14ac:dyDescent="0.2">
      <c r="A4" s="4"/>
      <c r="B4" s="78" t="s">
        <v>44</v>
      </c>
      <c r="C4" s="79"/>
      <c r="D4" s="80" t="s">
        <v>40</v>
      </c>
      <c r="E4" s="80" t="s">
        <v>41</v>
      </c>
      <c r="F4" s="81"/>
      <c r="G4" s="82"/>
      <c r="H4" s="81"/>
      <c r="I4" s="82"/>
      <c r="J4" s="83"/>
    </row>
    <row r="5" spans="1:15" ht="24" customHeight="1" x14ac:dyDescent="0.2">
      <c r="A5" s="4"/>
      <c r="B5" s="34" t="s">
        <v>22</v>
      </c>
      <c r="C5" s="5"/>
      <c r="D5" s="22"/>
      <c r="E5" s="18"/>
      <c r="F5" s="18"/>
      <c r="G5" s="18"/>
      <c r="H5" s="20" t="s">
        <v>35</v>
      </c>
      <c r="I5" s="22"/>
      <c r="J5" s="11"/>
    </row>
    <row r="6" spans="1:15" ht="15.75" customHeight="1" x14ac:dyDescent="0.2">
      <c r="A6" s="4"/>
      <c r="B6" s="28"/>
      <c r="C6" s="18"/>
      <c r="D6" s="22"/>
      <c r="E6" s="18"/>
      <c r="F6" s="18"/>
      <c r="G6" s="18"/>
      <c r="H6" s="20" t="s">
        <v>36</v>
      </c>
      <c r="I6" s="22"/>
      <c r="J6" s="11"/>
    </row>
    <row r="7" spans="1:15" ht="15.75" customHeight="1" x14ac:dyDescent="0.2">
      <c r="A7" s="4"/>
      <c r="B7" s="29"/>
      <c r="C7" s="19"/>
      <c r="D7" s="23"/>
      <c r="E7" s="24"/>
      <c r="F7" s="24"/>
      <c r="G7" s="24"/>
      <c r="H7" s="26"/>
      <c r="I7" s="24"/>
      <c r="J7" s="38"/>
    </row>
    <row r="8" spans="1:15" ht="24" hidden="1" customHeight="1" x14ac:dyDescent="0.2">
      <c r="A8" s="4"/>
      <c r="B8" s="34" t="s">
        <v>20</v>
      </c>
      <c r="C8" s="5"/>
      <c r="D8" s="25"/>
      <c r="E8" s="5"/>
      <c r="F8" s="5"/>
      <c r="G8" s="32"/>
      <c r="H8" s="20" t="s">
        <v>35</v>
      </c>
      <c r="I8" s="22"/>
      <c r="J8" s="11"/>
    </row>
    <row r="9" spans="1:15" ht="15.75" hidden="1" customHeight="1" x14ac:dyDescent="0.2">
      <c r="A9" s="4"/>
      <c r="B9" s="4"/>
      <c r="C9" s="5"/>
      <c r="D9" s="25"/>
      <c r="E9" s="5"/>
      <c r="F9" s="5"/>
      <c r="G9" s="32"/>
      <c r="H9" s="20" t="s">
        <v>36</v>
      </c>
      <c r="I9" s="22"/>
      <c r="J9" s="11"/>
    </row>
    <row r="10" spans="1:15" ht="15.75" hidden="1" customHeight="1" x14ac:dyDescent="0.2">
      <c r="A10" s="4"/>
      <c r="B10" s="39"/>
      <c r="C10" s="19"/>
      <c r="D10" s="33"/>
      <c r="E10" s="42"/>
      <c r="F10" s="42"/>
      <c r="G10" s="40"/>
      <c r="H10" s="40"/>
      <c r="I10" s="41"/>
      <c r="J10" s="38"/>
    </row>
    <row r="11" spans="1:15" ht="24" customHeight="1" x14ac:dyDescent="0.2">
      <c r="A11" s="4"/>
      <c r="B11" s="256" t="s">
        <v>19</v>
      </c>
      <c r="C11" s="238"/>
      <c r="D11" s="257"/>
      <c r="E11" s="257"/>
      <c r="F11" s="257"/>
      <c r="G11" s="257"/>
      <c r="H11" s="258" t="s">
        <v>35</v>
      </c>
      <c r="I11" s="259"/>
      <c r="J11" s="260"/>
    </row>
    <row r="12" spans="1:15" ht="15.75" customHeight="1" x14ac:dyDescent="0.2">
      <c r="A12" s="4"/>
      <c r="B12" s="261"/>
      <c r="C12" s="262"/>
      <c r="D12" s="263"/>
      <c r="E12" s="263"/>
      <c r="F12" s="263"/>
      <c r="G12" s="263"/>
      <c r="H12" s="258" t="s">
        <v>36</v>
      </c>
      <c r="I12" s="259"/>
      <c r="J12" s="260"/>
    </row>
    <row r="13" spans="1:15" ht="15.75" customHeight="1" x14ac:dyDescent="0.2">
      <c r="A13" s="4"/>
      <c r="B13" s="264"/>
      <c r="C13" s="265"/>
      <c r="D13" s="266"/>
      <c r="E13" s="266"/>
      <c r="F13" s="266"/>
      <c r="G13" s="266"/>
      <c r="H13" s="267"/>
      <c r="I13" s="268"/>
      <c r="J13" s="269"/>
    </row>
    <row r="14" spans="1:15" ht="24" customHeight="1" x14ac:dyDescent="0.2">
      <c r="A14" s="4"/>
      <c r="B14" s="53" t="s">
        <v>21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">
      <c r="A15" s="4"/>
      <c r="B15" s="39" t="s">
        <v>33</v>
      </c>
      <c r="C15" s="59"/>
      <c r="D15" s="40"/>
      <c r="E15" s="210"/>
      <c r="F15" s="210"/>
      <c r="G15" s="211"/>
      <c r="H15" s="211"/>
      <c r="I15" s="211" t="s">
        <v>30</v>
      </c>
      <c r="J15" s="212"/>
    </row>
    <row r="16" spans="1:15" ht="23.25" customHeight="1" x14ac:dyDescent="0.2">
      <c r="A16" s="143" t="s">
        <v>25</v>
      </c>
      <c r="B16" s="144" t="s">
        <v>25</v>
      </c>
      <c r="C16" s="45"/>
      <c r="D16" s="46"/>
      <c r="E16" s="192"/>
      <c r="F16" s="205"/>
      <c r="G16" s="192"/>
      <c r="H16" s="205"/>
      <c r="I16" s="192">
        <f>SUM(I49:I62)</f>
        <v>0</v>
      </c>
      <c r="J16" s="193"/>
    </row>
    <row r="17" spans="1:10" ht="23.25" customHeight="1" x14ac:dyDescent="0.2">
      <c r="A17" s="143" t="s">
        <v>26</v>
      </c>
      <c r="B17" s="144" t="s">
        <v>26</v>
      </c>
      <c r="C17" s="45"/>
      <c r="D17" s="46"/>
      <c r="E17" s="192"/>
      <c r="F17" s="205"/>
      <c r="G17" s="192"/>
      <c r="H17" s="205"/>
      <c r="I17" s="192">
        <f>SUM(I63:I73)</f>
        <v>0</v>
      </c>
      <c r="J17" s="193"/>
    </row>
    <row r="18" spans="1:10" ht="23.25" customHeight="1" x14ac:dyDescent="0.2">
      <c r="A18" s="143" t="s">
        <v>27</v>
      </c>
      <c r="B18" s="144" t="s">
        <v>27</v>
      </c>
      <c r="C18" s="45"/>
      <c r="D18" s="46"/>
      <c r="E18" s="192"/>
      <c r="F18" s="205"/>
      <c r="G18" s="192"/>
      <c r="H18" s="205"/>
      <c r="I18" s="192">
        <v>0</v>
      </c>
      <c r="J18" s="193"/>
    </row>
    <row r="19" spans="1:10" ht="23.25" customHeight="1" x14ac:dyDescent="0.2">
      <c r="A19" s="143" t="s">
        <v>101</v>
      </c>
      <c r="B19" s="144" t="s">
        <v>28</v>
      </c>
      <c r="C19" s="45"/>
      <c r="D19" s="46"/>
      <c r="E19" s="192"/>
      <c r="F19" s="205"/>
      <c r="G19" s="192"/>
      <c r="H19" s="205"/>
      <c r="I19" s="192">
        <v>0</v>
      </c>
      <c r="J19" s="193"/>
    </row>
    <row r="20" spans="1:10" ht="23.25" customHeight="1" x14ac:dyDescent="0.2">
      <c r="A20" s="143" t="s">
        <v>102</v>
      </c>
      <c r="B20" s="144" t="s">
        <v>29</v>
      </c>
      <c r="C20" s="45"/>
      <c r="D20" s="46"/>
      <c r="E20" s="192"/>
      <c r="F20" s="205"/>
      <c r="G20" s="192"/>
      <c r="H20" s="205"/>
      <c r="I20" s="192">
        <v>0</v>
      </c>
      <c r="J20" s="193"/>
    </row>
    <row r="21" spans="1:10" ht="23.25" customHeight="1" x14ac:dyDescent="0.2">
      <c r="A21" s="4"/>
      <c r="B21" s="61" t="s">
        <v>30</v>
      </c>
      <c r="C21" s="62"/>
      <c r="D21" s="63"/>
      <c r="E21" s="206"/>
      <c r="F21" s="220"/>
      <c r="G21" s="206"/>
      <c r="H21" s="220"/>
      <c r="I21" s="206">
        <f>SUM(I16:J20)</f>
        <v>0</v>
      </c>
      <c r="J21" s="207"/>
    </row>
    <row r="22" spans="1:10" ht="33" customHeight="1" x14ac:dyDescent="0.2">
      <c r="A22" s="4"/>
      <c r="B22" s="52" t="s">
        <v>34</v>
      </c>
      <c r="C22" s="45"/>
      <c r="D22" s="46"/>
      <c r="E22" s="51"/>
      <c r="F22" s="48"/>
      <c r="G22" s="37"/>
      <c r="H22" s="37"/>
      <c r="I22" s="37"/>
      <c r="J22" s="49"/>
    </row>
    <row r="23" spans="1:10" ht="23.25" customHeight="1" x14ac:dyDescent="0.2">
      <c r="A23" s="4"/>
      <c r="B23" s="44" t="s">
        <v>12</v>
      </c>
      <c r="C23" s="45"/>
      <c r="D23" s="46"/>
      <c r="E23" s="47">
        <v>15</v>
      </c>
      <c r="F23" s="48" t="s">
        <v>0</v>
      </c>
      <c r="G23" s="203">
        <v>0</v>
      </c>
      <c r="H23" s="204"/>
      <c r="I23" s="204"/>
      <c r="J23" s="49" t="str">
        <f t="shared" ref="J23:J28" si="0">Mena</f>
        <v>CZK</v>
      </c>
    </row>
    <row r="24" spans="1:10" ht="23.25" customHeight="1" x14ac:dyDescent="0.2">
      <c r="A24" s="4"/>
      <c r="B24" s="44" t="s">
        <v>13</v>
      </c>
      <c r="C24" s="45"/>
      <c r="D24" s="46"/>
      <c r="E24" s="47">
        <f>SazbaDPH1</f>
        <v>15</v>
      </c>
      <c r="F24" s="48" t="s">
        <v>0</v>
      </c>
      <c r="G24" s="222">
        <v>0</v>
      </c>
      <c r="H24" s="223"/>
      <c r="I24" s="223"/>
      <c r="J24" s="49" t="str">
        <f t="shared" si="0"/>
        <v>CZK</v>
      </c>
    </row>
    <row r="25" spans="1:10" ht="23.25" customHeight="1" x14ac:dyDescent="0.2">
      <c r="A25" s="4"/>
      <c r="B25" s="44" t="s">
        <v>14</v>
      </c>
      <c r="C25" s="45"/>
      <c r="D25" s="46"/>
      <c r="E25" s="47">
        <v>21</v>
      </c>
      <c r="F25" s="48" t="s">
        <v>0</v>
      </c>
      <c r="G25" s="203">
        <f>I21</f>
        <v>0</v>
      </c>
      <c r="H25" s="204"/>
      <c r="I25" s="204"/>
      <c r="J25" s="49" t="str">
        <f t="shared" si="0"/>
        <v>CZK</v>
      </c>
    </row>
    <row r="26" spans="1:10" ht="23.25" customHeight="1" x14ac:dyDescent="0.2">
      <c r="A26" s="4"/>
      <c r="B26" s="36" t="s">
        <v>15</v>
      </c>
      <c r="C26" s="16"/>
      <c r="D26" s="13"/>
      <c r="E26" s="30">
        <f>SazbaDPH2</f>
        <v>21</v>
      </c>
      <c r="F26" s="31" t="s">
        <v>0</v>
      </c>
      <c r="G26" s="216">
        <f>ZakladDPHZakl*E26/100</f>
        <v>0</v>
      </c>
      <c r="H26" s="217"/>
      <c r="I26" s="217"/>
      <c r="J26" s="43" t="str">
        <f t="shared" si="0"/>
        <v>CZK</v>
      </c>
    </row>
    <row r="27" spans="1:10" ht="23.25" customHeight="1" thickBot="1" x14ac:dyDescent="0.25">
      <c r="A27" s="4"/>
      <c r="B27" s="35" t="s">
        <v>4</v>
      </c>
      <c r="C27" s="14"/>
      <c r="D27" s="17"/>
      <c r="E27" s="14"/>
      <c r="F27" s="15"/>
      <c r="G27" s="218">
        <v>0</v>
      </c>
      <c r="H27" s="218"/>
      <c r="I27" s="218"/>
      <c r="J27" s="50" t="str">
        <f t="shared" si="0"/>
        <v>CZK</v>
      </c>
    </row>
    <row r="28" spans="1:10" ht="27.75" hidden="1" customHeight="1" thickBot="1" x14ac:dyDescent="0.25">
      <c r="A28" s="4"/>
      <c r="B28" s="112" t="s">
        <v>24</v>
      </c>
      <c r="C28" s="113"/>
      <c r="D28" s="113"/>
      <c r="E28" s="114"/>
      <c r="F28" s="115"/>
      <c r="G28" s="219">
        <v>1502643.64</v>
      </c>
      <c r="H28" s="221"/>
      <c r="I28" s="221"/>
      <c r="J28" s="116" t="str">
        <f t="shared" si="0"/>
        <v>CZK</v>
      </c>
    </row>
    <row r="29" spans="1:10" ht="27.75" customHeight="1" thickBot="1" x14ac:dyDescent="0.25">
      <c r="A29" s="4"/>
      <c r="B29" s="112" t="s">
        <v>37</v>
      </c>
      <c r="C29" s="117"/>
      <c r="D29" s="117"/>
      <c r="E29" s="117"/>
      <c r="F29" s="117"/>
      <c r="G29" s="219">
        <f>ROUND(ZakladDPHZakl+DPHZakl,0)</f>
        <v>0</v>
      </c>
      <c r="H29" s="219"/>
      <c r="I29" s="219"/>
      <c r="J29" s="118" t="s">
        <v>49</v>
      </c>
    </row>
    <row r="30" spans="1:10" ht="12.75" customHeight="1" x14ac:dyDescent="0.2">
      <c r="A30" s="4"/>
      <c r="B30" s="237"/>
      <c r="C30" s="238"/>
      <c r="D30" s="238"/>
      <c r="E30" s="238"/>
      <c r="F30" s="238"/>
      <c r="G30" s="239"/>
      <c r="H30" s="238"/>
      <c r="I30" s="239"/>
      <c r="J30" s="240"/>
    </row>
    <row r="31" spans="1:10" ht="30" customHeight="1" x14ac:dyDescent="0.2">
      <c r="A31" s="4"/>
      <c r="B31" s="237"/>
      <c r="C31" s="238"/>
      <c r="D31" s="238"/>
      <c r="E31" s="238"/>
      <c r="F31" s="238"/>
      <c r="G31" s="239"/>
      <c r="H31" s="238"/>
      <c r="I31" s="239"/>
      <c r="J31" s="240"/>
    </row>
    <row r="32" spans="1:10" ht="18.75" customHeight="1" x14ac:dyDescent="0.2">
      <c r="A32" s="4"/>
      <c r="B32" s="241"/>
      <c r="C32" s="242" t="s">
        <v>11</v>
      </c>
      <c r="D32" s="243"/>
      <c r="E32" s="243"/>
      <c r="F32" s="242" t="s">
        <v>10</v>
      </c>
      <c r="G32" s="243"/>
      <c r="H32" s="244"/>
      <c r="I32" s="243"/>
      <c r="J32" s="240"/>
    </row>
    <row r="33" spans="1:10" ht="47.25" customHeight="1" x14ac:dyDescent="0.2">
      <c r="A33" s="4"/>
      <c r="B33" s="237"/>
      <c r="C33" s="238"/>
      <c r="D33" s="238"/>
      <c r="E33" s="238"/>
      <c r="F33" s="238"/>
      <c r="G33" s="239"/>
      <c r="H33" s="238"/>
      <c r="I33" s="239"/>
      <c r="J33" s="240"/>
    </row>
    <row r="34" spans="1:10" s="27" customFormat="1" ht="18.75" customHeight="1" x14ac:dyDescent="0.2">
      <c r="A34" s="21"/>
      <c r="B34" s="245"/>
      <c r="C34" s="246"/>
      <c r="D34" s="247"/>
      <c r="E34" s="247"/>
      <c r="F34" s="246"/>
      <c r="G34" s="248"/>
      <c r="H34" s="247"/>
      <c r="I34" s="248"/>
      <c r="J34" s="249"/>
    </row>
    <row r="35" spans="1:10" ht="12.75" customHeight="1" x14ac:dyDescent="0.2">
      <c r="A35" s="4"/>
      <c r="B35" s="237"/>
      <c r="C35" s="238"/>
      <c r="D35" s="250" t="s">
        <v>2</v>
      </c>
      <c r="E35" s="250"/>
      <c r="F35" s="238"/>
      <c r="G35" s="239"/>
      <c r="H35" s="251" t="s">
        <v>3</v>
      </c>
      <c r="I35" s="239"/>
      <c r="J35" s="240"/>
    </row>
    <row r="36" spans="1:10" ht="13.5" customHeight="1" thickBot="1" x14ac:dyDescent="0.25">
      <c r="A36" s="12"/>
      <c r="B36" s="252"/>
      <c r="C36" s="253"/>
      <c r="D36" s="253"/>
      <c r="E36" s="253"/>
      <c r="F36" s="253"/>
      <c r="G36" s="254"/>
      <c r="H36" s="253"/>
      <c r="I36" s="254"/>
      <c r="J36" s="255"/>
    </row>
    <row r="37" spans="1:10" ht="27" hidden="1" customHeight="1" x14ac:dyDescent="0.25">
      <c r="B37" s="64" t="s">
        <v>16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 x14ac:dyDescent="0.2">
      <c r="A38" s="88" t="s">
        <v>39</v>
      </c>
      <c r="B38" s="92" t="s">
        <v>17</v>
      </c>
      <c r="C38" s="93" t="s">
        <v>5</v>
      </c>
      <c r="D38" s="94"/>
      <c r="E38" s="94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95" t="s">
        <v>0</v>
      </c>
    </row>
    <row r="39" spans="1:10" ht="25.5" hidden="1" customHeight="1" x14ac:dyDescent="0.2">
      <c r="A39" s="88">
        <v>1</v>
      </c>
      <c r="B39" s="96" t="s">
        <v>47</v>
      </c>
      <c r="C39" s="194"/>
      <c r="D39" s="195"/>
      <c r="E39" s="195"/>
      <c r="F39" s="103">
        <v>0</v>
      </c>
      <c r="G39" s="104">
        <v>1502643.64</v>
      </c>
      <c r="H39" s="105">
        <v>315555.15999999997</v>
      </c>
      <c r="I39" s="105">
        <v>1818198.8</v>
      </c>
      <c r="J39" s="97">
        <f>IF(CenaCelkemVypocet=0,"",I39/CenaCelkemVypocet*100)</f>
        <v>100</v>
      </c>
    </row>
    <row r="40" spans="1:10" ht="25.5" hidden="1" customHeight="1" x14ac:dyDescent="0.2">
      <c r="A40" s="88">
        <v>2</v>
      </c>
      <c r="B40" s="89" t="s">
        <v>40</v>
      </c>
      <c r="C40" s="196" t="s">
        <v>42</v>
      </c>
      <c r="D40" s="197"/>
      <c r="E40" s="197"/>
      <c r="F40" s="106">
        <v>0</v>
      </c>
      <c r="G40" s="107">
        <v>1502643.64</v>
      </c>
      <c r="H40" s="107">
        <v>315555.15999999997</v>
      </c>
      <c r="I40" s="107">
        <v>1818198.8</v>
      </c>
      <c r="J40" s="90">
        <f>IF(CenaCelkemVypocet=0,"",I40/CenaCelkemVypocet*100)</f>
        <v>100</v>
      </c>
    </row>
    <row r="41" spans="1:10" ht="25.5" hidden="1" customHeight="1" x14ac:dyDescent="0.2">
      <c r="A41" s="88">
        <v>3</v>
      </c>
      <c r="B41" s="98" t="s">
        <v>40</v>
      </c>
      <c r="C41" s="198" t="s">
        <v>41</v>
      </c>
      <c r="D41" s="199"/>
      <c r="E41" s="199"/>
      <c r="F41" s="108">
        <v>0</v>
      </c>
      <c r="G41" s="109">
        <v>1502643.64</v>
      </c>
      <c r="H41" s="109">
        <v>315555.15999999997</v>
      </c>
      <c r="I41" s="109">
        <v>1818198.8</v>
      </c>
      <c r="J41" s="99">
        <f>IF(CenaCelkemVypocet=0,"",I41/CenaCelkemVypocet*100)</f>
        <v>100</v>
      </c>
    </row>
    <row r="42" spans="1:10" ht="25.5" hidden="1" customHeight="1" x14ac:dyDescent="0.2">
      <c r="A42" s="88"/>
      <c r="B42" s="200" t="s">
        <v>48</v>
      </c>
      <c r="C42" s="201"/>
      <c r="D42" s="201"/>
      <c r="E42" s="202"/>
      <c r="F42" s="110">
        <f>SUMIF(A39:A41,"=1",F39:F41)</f>
        <v>0</v>
      </c>
      <c r="G42" s="111">
        <f>SUMIF(A39:A41,"=1",G39:G41)</f>
        <v>1502643.64</v>
      </c>
      <c r="H42" s="111">
        <f>SUMIF(A39:A41,"=1",H39:H41)</f>
        <v>315555.15999999997</v>
      </c>
      <c r="I42" s="111">
        <f>SUMIF(A39:A41,"=1",I39:I41)</f>
        <v>1818198.8</v>
      </c>
      <c r="J42" s="91">
        <f>SUMIF(A39:A41,"=1",J39:J41)</f>
        <v>100</v>
      </c>
    </row>
    <row r="46" spans="1:10" ht="15.75" x14ac:dyDescent="0.25">
      <c r="B46" s="119" t="s">
        <v>50</v>
      </c>
    </row>
    <row r="48" spans="1:10" ht="25.5" customHeight="1" x14ac:dyDescent="0.2">
      <c r="A48" s="120"/>
      <c r="B48" s="124" t="s">
        <v>17</v>
      </c>
      <c r="C48" s="124" t="s">
        <v>5</v>
      </c>
      <c r="D48" s="125"/>
      <c r="E48" s="125"/>
      <c r="F48" s="128" t="s">
        <v>51</v>
      </c>
      <c r="G48" s="128"/>
      <c r="H48" s="128"/>
      <c r="I48" s="128" t="s">
        <v>30</v>
      </c>
      <c r="J48" s="128" t="s">
        <v>0</v>
      </c>
    </row>
    <row r="49" spans="1:10" ht="25.5" customHeight="1" x14ac:dyDescent="0.2">
      <c r="A49" s="121"/>
      <c r="B49" s="131" t="s">
        <v>40</v>
      </c>
      <c r="C49" s="208" t="s">
        <v>52</v>
      </c>
      <c r="D49" s="209"/>
      <c r="E49" s="209"/>
      <c r="F49" s="139" t="s">
        <v>25</v>
      </c>
      <c r="G49" s="132"/>
      <c r="H49" s="132"/>
      <c r="I49" s="132">
        <f>'1 1 Pol'!G7</f>
        <v>0</v>
      </c>
      <c r="J49" s="135" t="str">
        <f>IF(I74=0,"",I49/I74*100)</f>
        <v/>
      </c>
    </row>
    <row r="50" spans="1:10" ht="25.5" customHeight="1" x14ac:dyDescent="0.2">
      <c r="A50" s="121"/>
      <c r="B50" s="123" t="s">
        <v>53</v>
      </c>
      <c r="C50" s="190" t="s">
        <v>54</v>
      </c>
      <c r="D50" s="191"/>
      <c r="E50" s="191"/>
      <c r="F50" s="140" t="s">
        <v>25</v>
      </c>
      <c r="G50" s="129"/>
      <c r="H50" s="129"/>
      <c r="I50" s="129">
        <f>'1 1 Pol'!G39</f>
        <v>0</v>
      </c>
      <c r="J50" s="136" t="str">
        <f>IF(I74=0,"",I50/I74*100)</f>
        <v/>
      </c>
    </row>
    <row r="51" spans="1:10" ht="25.5" customHeight="1" x14ac:dyDescent="0.2">
      <c r="A51" s="121"/>
      <c r="B51" s="123" t="s">
        <v>55</v>
      </c>
      <c r="C51" s="190" t="s">
        <v>56</v>
      </c>
      <c r="D51" s="191"/>
      <c r="E51" s="191"/>
      <c r="F51" s="140" t="s">
        <v>25</v>
      </c>
      <c r="G51" s="129"/>
      <c r="H51" s="129"/>
      <c r="I51" s="129">
        <f>'1 1 Pol'!G56</f>
        <v>0</v>
      </c>
      <c r="J51" s="136" t="str">
        <f>IF(I74=0,"",I51/I74*100)</f>
        <v/>
      </c>
    </row>
    <row r="52" spans="1:10" ht="25.5" customHeight="1" x14ac:dyDescent="0.2">
      <c r="A52" s="121"/>
      <c r="B52" s="123" t="s">
        <v>57</v>
      </c>
      <c r="C52" s="190" t="s">
        <v>58</v>
      </c>
      <c r="D52" s="191"/>
      <c r="E52" s="191"/>
      <c r="F52" s="140" t="s">
        <v>25</v>
      </c>
      <c r="G52" s="129"/>
      <c r="H52" s="129"/>
      <c r="I52" s="129">
        <f>'1 1 Pol'!G100</f>
        <v>0</v>
      </c>
      <c r="J52" s="136" t="str">
        <f>IF(I74=0,"",I52/I74*100)</f>
        <v/>
      </c>
    </row>
    <row r="53" spans="1:10" ht="25.5" customHeight="1" x14ac:dyDescent="0.2">
      <c r="A53" s="121"/>
      <c r="B53" s="123" t="s">
        <v>59</v>
      </c>
      <c r="C53" s="190" t="s">
        <v>60</v>
      </c>
      <c r="D53" s="191"/>
      <c r="E53" s="191"/>
      <c r="F53" s="140" t="s">
        <v>25</v>
      </c>
      <c r="G53" s="129"/>
      <c r="H53" s="129"/>
      <c r="I53" s="129">
        <f>'1 1 Pol'!G135</f>
        <v>0</v>
      </c>
      <c r="J53" s="136" t="str">
        <f>IF(I74=0,"",I53/I74*100)</f>
        <v/>
      </c>
    </row>
    <row r="54" spans="1:10" ht="25.5" customHeight="1" x14ac:dyDescent="0.2">
      <c r="A54" s="121"/>
      <c r="B54" s="123" t="s">
        <v>61</v>
      </c>
      <c r="C54" s="190" t="s">
        <v>62</v>
      </c>
      <c r="D54" s="191"/>
      <c r="E54" s="191"/>
      <c r="F54" s="140" t="s">
        <v>25</v>
      </c>
      <c r="G54" s="129"/>
      <c r="H54" s="129"/>
      <c r="I54" s="129">
        <f>'1 1 Pol'!G146</f>
        <v>0</v>
      </c>
      <c r="J54" s="136" t="str">
        <f>IF(I74=0,"",I54/I74*100)</f>
        <v/>
      </c>
    </row>
    <row r="55" spans="1:10" ht="25.5" customHeight="1" x14ac:dyDescent="0.2">
      <c r="A55" s="121"/>
      <c r="B55" s="123" t="s">
        <v>63</v>
      </c>
      <c r="C55" s="190" t="s">
        <v>64</v>
      </c>
      <c r="D55" s="191"/>
      <c r="E55" s="191"/>
      <c r="F55" s="140" t="s">
        <v>25</v>
      </c>
      <c r="G55" s="129"/>
      <c r="H55" s="129"/>
      <c r="I55" s="129">
        <f>'1 1 Pol'!G199</f>
        <v>0</v>
      </c>
      <c r="J55" s="136" t="str">
        <f>IF(I74=0,"",I55/I74*100)</f>
        <v/>
      </c>
    </row>
    <row r="56" spans="1:10" ht="25.5" customHeight="1" x14ac:dyDescent="0.2">
      <c r="A56" s="121"/>
      <c r="B56" s="123" t="s">
        <v>65</v>
      </c>
      <c r="C56" s="190" t="s">
        <v>66</v>
      </c>
      <c r="D56" s="191"/>
      <c r="E56" s="191"/>
      <c r="F56" s="140" t="s">
        <v>25</v>
      </c>
      <c r="G56" s="129"/>
      <c r="H56" s="129"/>
      <c r="I56" s="129">
        <f>'1 1 Pol'!G231</f>
        <v>0</v>
      </c>
      <c r="J56" s="136" t="str">
        <f>IF(I74=0,"",I56/I74*100)</f>
        <v/>
      </c>
    </row>
    <row r="57" spans="1:10" ht="25.5" customHeight="1" x14ac:dyDescent="0.2">
      <c r="A57" s="121"/>
      <c r="B57" s="123" t="s">
        <v>67</v>
      </c>
      <c r="C57" s="190" t="s">
        <v>68</v>
      </c>
      <c r="D57" s="191"/>
      <c r="E57" s="191"/>
      <c r="F57" s="140" t="s">
        <v>25</v>
      </c>
      <c r="G57" s="129"/>
      <c r="H57" s="129"/>
      <c r="I57" s="129">
        <f>'1 1 Pol'!G253</f>
        <v>0</v>
      </c>
      <c r="J57" s="136" t="str">
        <f>IF(I74=0,"",I57/I74*100)</f>
        <v/>
      </c>
    </row>
    <row r="58" spans="1:10" ht="25.5" customHeight="1" x14ac:dyDescent="0.2">
      <c r="A58" s="121"/>
      <c r="B58" s="123" t="s">
        <v>69</v>
      </c>
      <c r="C58" s="190" t="s">
        <v>70</v>
      </c>
      <c r="D58" s="191"/>
      <c r="E58" s="191"/>
      <c r="F58" s="140" t="s">
        <v>25</v>
      </c>
      <c r="G58" s="129"/>
      <c r="H58" s="129"/>
      <c r="I58" s="129">
        <f>'1 1 Pol'!G265</f>
        <v>0</v>
      </c>
      <c r="J58" s="136" t="str">
        <f>IF(I74=0,"",I58/I74*100)</f>
        <v/>
      </c>
    </row>
    <row r="59" spans="1:10" ht="25.5" customHeight="1" x14ac:dyDescent="0.2">
      <c r="A59" s="121"/>
      <c r="B59" s="123" t="s">
        <v>71</v>
      </c>
      <c r="C59" s="190" t="s">
        <v>72</v>
      </c>
      <c r="D59" s="191"/>
      <c r="E59" s="191"/>
      <c r="F59" s="140" t="s">
        <v>25</v>
      </c>
      <c r="G59" s="129"/>
      <c r="H59" s="129"/>
      <c r="I59" s="129">
        <f>'1 1 Pol'!G291</f>
        <v>0</v>
      </c>
      <c r="J59" s="136" t="str">
        <f>IF(I74=0,"",I59/I74*100)</f>
        <v/>
      </c>
    </row>
    <row r="60" spans="1:10" ht="25.5" customHeight="1" x14ac:dyDescent="0.2">
      <c r="A60" s="121"/>
      <c r="B60" s="123" t="s">
        <v>73</v>
      </c>
      <c r="C60" s="190" t="s">
        <v>74</v>
      </c>
      <c r="D60" s="191"/>
      <c r="E60" s="191"/>
      <c r="F60" s="140" t="s">
        <v>25</v>
      </c>
      <c r="G60" s="129"/>
      <c r="H60" s="129"/>
      <c r="I60" s="129">
        <f>'1 1 Pol'!G315</f>
        <v>0</v>
      </c>
      <c r="J60" s="136" t="str">
        <f>IF(I74=0,"",I60/I74*100)</f>
        <v/>
      </c>
    </row>
    <row r="61" spans="1:10" ht="25.5" customHeight="1" x14ac:dyDescent="0.2">
      <c r="A61" s="121"/>
      <c r="B61" s="123" t="s">
        <v>75</v>
      </c>
      <c r="C61" s="190" t="s">
        <v>76</v>
      </c>
      <c r="D61" s="191"/>
      <c r="E61" s="191"/>
      <c r="F61" s="140" t="s">
        <v>25</v>
      </c>
      <c r="G61" s="129"/>
      <c r="H61" s="129"/>
      <c r="I61" s="129">
        <f>'1 1 Pol'!G355</f>
        <v>0</v>
      </c>
      <c r="J61" s="136" t="str">
        <f>IF(I74=0,"",I61/I74*100)</f>
        <v/>
      </c>
    </row>
    <row r="62" spans="1:10" ht="25.5" customHeight="1" x14ac:dyDescent="0.2">
      <c r="A62" s="121"/>
      <c r="B62" s="123" t="s">
        <v>77</v>
      </c>
      <c r="C62" s="190" t="s">
        <v>78</v>
      </c>
      <c r="D62" s="191"/>
      <c r="E62" s="191"/>
      <c r="F62" s="140" t="s">
        <v>25</v>
      </c>
      <c r="G62" s="129"/>
      <c r="H62" s="129"/>
      <c r="I62" s="129">
        <f>'1 1 Pol'!G357</f>
        <v>0</v>
      </c>
      <c r="J62" s="136" t="str">
        <f>IF(I74=0,"",I62/I74*100)</f>
        <v/>
      </c>
    </row>
    <row r="63" spans="1:10" ht="25.5" customHeight="1" x14ac:dyDescent="0.2">
      <c r="A63" s="121"/>
      <c r="B63" s="123" t="s">
        <v>79</v>
      </c>
      <c r="C63" s="190" t="s">
        <v>80</v>
      </c>
      <c r="D63" s="191"/>
      <c r="E63" s="191"/>
      <c r="F63" s="140" t="s">
        <v>26</v>
      </c>
      <c r="G63" s="129"/>
      <c r="H63" s="129"/>
      <c r="I63" s="129">
        <f>'1 1 Pol'!G362</f>
        <v>0</v>
      </c>
      <c r="J63" s="136" t="str">
        <f>IF(I74=0,"",I63/I74*100)</f>
        <v/>
      </c>
    </row>
    <row r="64" spans="1:10" ht="25.5" customHeight="1" x14ac:dyDescent="0.2">
      <c r="A64" s="121"/>
      <c r="B64" s="123" t="s">
        <v>81</v>
      </c>
      <c r="C64" s="190" t="s">
        <v>82</v>
      </c>
      <c r="D64" s="191"/>
      <c r="E64" s="191"/>
      <c r="F64" s="140" t="s">
        <v>26</v>
      </c>
      <c r="G64" s="129"/>
      <c r="H64" s="129"/>
      <c r="I64" s="129">
        <f>'1 1 Pol'!G372</f>
        <v>0</v>
      </c>
      <c r="J64" s="136" t="str">
        <f>IF(I74=0,"",I64/I74*100)</f>
        <v/>
      </c>
    </row>
    <row r="65" spans="1:10" ht="25.5" customHeight="1" x14ac:dyDescent="0.2">
      <c r="A65" s="121"/>
      <c r="B65" s="123" t="s">
        <v>83</v>
      </c>
      <c r="C65" s="190" t="s">
        <v>84</v>
      </c>
      <c r="D65" s="191"/>
      <c r="E65" s="191"/>
      <c r="F65" s="140" t="s">
        <v>26</v>
      </c>
      <c r="G65" s="129"/>
      <c r="H65" s="129"/>
      <c r="I65" s="129">
        <f>'1 1 Pol'!G385</f>
        <v>0</v>
      </c>
      <c r="J65" s="136" t="str">
        <f>IF(I74=0,"",I65/I74*100)</f>
        <v/>
      </c>
    </row>
    <row r="66" spans="1:10" ht="25.5" customHeight="1" x14ac:dyDescent="0.2">
      <c r="A66" s="121"/>
      <c r="B66" s="123" t="s">
        <v>85</v>
      </c>
      <c r="C66" s="190" t="s">
        <v>86</v>
      </c>
      <c r="D66" s="191"/>
      <c r="E66" s="191"/>
      <c r="F66" s="140" t="s">
        <v>26</v>
      </c>
      <c r="G66" s="129"/>
      <c r="H66" s="129"/>
      <c r="I66" s="129">
        <f>'1 1 Pol'!G431</f>
        <v>0</v>
      </c>
      <c r="J66" s="136" t="str">
        <f>IF(I74=0,"",I66/I74*100)</f>
        <v/>
      </c>
    </row>
    <row r="67" spans="1:10" ht="25.5" customHeight="1" x14ac:dyDescent="0.2">
      <c r="A67" s="121"/>
      <c r="B67" s="123" t="s">
        <v>87</v>
      </c>
      <c r="C67" s="190" t="s">
        <v>88</v>
      </c>
      <c r="D67" s="191"/>
      <c r="E67" s="191"/>
      <c r="F67" s="140" t="s">
        <v>26</v>
      </c>
      <c r="G67" s="129"/>
      <c r="H67" s="129"/>
      <c r="I67" s="129">
        <f>'1 1 Pol'!G463</f>
        <v>0</v>
      </c>
      <c r="J67" s="136" t="str">
        <f>IF(I74=0,"",I67/I74*100)</f>
        <v/>
      </c>
    </row>
    <row r="68" spans="1:10" ht="25.5" customHeight="1" x14ac:dyDescent="0.2">
      <c r="A68" s="121"/>
      <c r="B68" s="123" t="s">
        <v>89</v>
      </c>
      <c r="C68" s="190" t="s">
        <v>90</v>
      </c>
      <c r="D68" s="191"/>
      <c r="E68" s="191"/>
      <c r="F68" s="140" t="s">
        <v>26</v>
      </c>
      <c r="G68" s="129"/>
      <c r="H68" s="129"/>
      <c r="I68" s="129">
        <f>'1 1 Pol'!G475</f>
        <v>0</v>
      </c>
      <c r="J68" s="136" t="str">
        <f>IF(I74=0,"",I68/I74*100)</f>
        <v/>
      </c>
    </row>
    <row r="69" spans="1:10" ht="25.5" customHeight="1" x14ac:dyDescent="0.2">
      <c r="A69" s="121"/>
      <c r="B69" s="123" t="s">
        <v>91</v>
      </c>
      <c r="C69" s="190" t="s">
        <v>92</v>
      </c>
      <c r="D69" s="191"/>
      <c r="E69" s="191"/>
      <c r="F69" s="140" t="s">
        <v>26</v>
      </c>
      <c r="G69" s="129"/>
      <c r="H69" s="129"/>
      <c r="I69" s="129">
        <f>'1 1 Pol'!G493</f>
        <v>0</v>
      </c>
      <c r="J69" s="136" t="str">
        <f>IF(I74=0,"",I69/I74*100)</f>
        <v/>
      </c>
    </row>
    <row r="70" spans="1:10" ht="25.5" customHeight="1" x14ac:dyDescent="0.2">
      <c r="A70" s="121"/>
      <c r="B70" s="123" t="s">
        <v>93</v>
      </c>
      <c r="C70" s="190" t="s">
        <v>94</v>
      </c>
      <c r="D70" s="191"/>
      <c r="E70" s="191"/>
      <c r="F70" s="140" t="s">
        <v>26</v>
      </c>
      <c r="G70" s="129"/>
      <c r="H70" s="129"/>
      <c r="I70" s="129">
        <f>'1 1 Pol'!G502</f>
        <v>0</v>
      </c>
      <c r="J70" s="136" t="str">
        <f>IF(I74=0,"",I70/I74*100)</f>
        <v/>
      </c>
    </row>
    <row r="71" spans="1:10" ht="25.5" customHeight="1" x14ac:dyDescent="0.2">
      <c r="A71" s="121"/>
      <c r="B71" s="123" t="s">
        <v>95</v>
      </c>
      <c r="C71" s="190" t="s">
        <v>96</v>
      </c>
      <c r="D71" s="191"/>
      <c r="E71" s="191"/>
      <c r="F71" s="140" t="s">
        <v>26</v>
      </c>
      <c r="G71" s="129"/>
      <c r="H71" s="129"/>
      <c r="I71" s="129">
        <f>'1 1 Pol'!G533</f>
        <v>0</v>
      </c>
      <c r="J71" s="136" t="str">
        <f>IF(I74=0,"",I71/I74*100)</f>
        <v/>
      </c>
    </row>
    <row r="72" spans="1:10" ht="25.5" customHeight="1" x14ac:dyDescent="0.2">
      <c r="A72" s="121"/>
      <c r="B72" s="123" t="s">
        <v>97</v>
      </c>
      <c r="C72" s="190" t="s">
        <v>98</v>
      </c>
      <c r="D72" s="191"/>
      <c r="E72" s="191"/>
      <c r="F72" s="140" t="s">
        <v>26</v>
      </c>
      <c r="G72" s="129"/>
      <c r="H72" s="129"/>
      <c r="I72" s="129">
        <f>'1 1 Pol'!G549</f>
        <v>0</v>
      </c>
      <c r="J72" s="136" t="str">
        <f>IF(I74=0,"",I72/I74*100)</f>
        <v/>
      </c>
    </row>
    <row r="73" spans="1:10" ht="25.5" customHeight="1" x14ac:dyDescent="0.2">
      <c r="A73" s="121"/>
      <c r="B73" s="133" t="s">
        <v>99</v>
      </c>
      <c r="C73" s="188" t="s">
        <v>100</v>
      </c>
      <c r="D73" s="189"/>
      <c r="E73" s="189"/>
      <c r="F73" s="141" t="s">
        <v>26</v>
      </c>
      <c r="G73" s="134"/>
      <c r="H73" s="134"/>
      <c r="I73" s="134">
        <f>'1 1 Pol'!G563</f>
        <v>0</v>
      </c>
      <c r="J73" s="137" t="str">
        <f>IF(I74=0,"",I73/I74*100)</f>
        <v/>
      </c>
    </row>
    <row r="74" spans="1:10" ht="25.5" customHeight="1" x14ac:dyDescent="0.2">
      <c r="A74" s="122"/>
      <c r="B74" s="126" t="s">
        <v>1</v>
      </c>
      <c r="C74" s="126"/>
      <c r="D74" s="127"/>
      <c r="E74" s="127"/>
      <c r="F74" s="142"/>
      <c r="G74" s="130"/>
      <c r="H74" s="130"/>
      <c r="I74" s="130">
        <f>SUM(I49:I73)</f>
        <v>0</v>
      </c>
      <c r="J74" s="138">
        <f>SUM(J49:J73)</f>
        <v>0</v>
      </c>
    </row>
    <row r="75" spans="1:10" x14ac:dyDescent="0.2">
      <c r="F75" s="85"/>
      <c r="G75" s="86"/>
      <c r="H75" s="85"/>
      <c r="I75" s="86"/>
      <c r="J75" s="87"/>
    </row>
    <row r="76" spans="1:10" x14ac:dyDescent="0.2">
      <c r="F76" s="85"/>
      <c r="G76" s="86"/>
      <c r="H76" s="85"/>
      <c r="I76" s="86"/>
      <c r="J76" s="87"/>
    </row>
    <row r="77" spans="1:10" x14ac:dyDescent="0.2">
      <c r="F77" s="85"/>
      <c r="G77" s="86"/>
      <c r="H77" s="85"/>
      <c r="I77" s="86"/>
      <c r="J77" s="87"/>
    </row>
  </sheetData>
  <sheetProtection password="EC12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1:E51"/>
    <mergeCell ref="C52:E52"/>
    <mergeCell ref="C53:E53"/>
    <mergeCell ref="C66:E66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73:E73"/>
    <mergeCell ref="C67:E67"/>
    <mergeCell ref="C68:E68"/>
    <mergeCell ref="C69:E69"/>
    <mergeCell ref="C70:E70"/>
    <mergeCell ref="C71:E71"/>
    <mergeCell ref="C72:E7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4" t="s">
        <v>6</v>
      </c>
      <c r="B1" s="224"/>
      <c r="C1" s="225"/>
      <c r="D1" s="224"/>
      <c r="E1" s="224"/>
      <c r="F1" s="224"/>
      <c r="G1" s="224"/>
    </row>
    <row r="2" spans="1:7" ht="24.95" customHeight="1" x14ac:dyDescent="0.2">
      <c r="A2" s="66" t="s">
        <v>7</v>
      </c>
      <c r="B2" s="65"/>
      <c r="C2" s="226"/>
      <c r="D2" s="226"/>
      <c r="E2" s="226"/>
      <c r="F2" s="226"/>
      <c r="G2" s="227"/>
    </row>
    <row r="3" spans="1:7" ht="24.95" customHeight="1" x14ac:dyDescent="0.2">
      <c r="A3" s="66" t="s">
        <v>8</v>
      </c>
      <c r="B3" s="65"/>
      <c r="C3" s="226"/>
      <c r="D3" s="226"/>
      <c r="E3" s="226"/>
      <c r="F3" s="226"/>
      <c r="G3" s="227"/>
    </row>
    <row r="4" spans="1:7" ht="24.95" customHeight="1" x14ac:dyDescent="0.2">
      <c r="A4" s="66" t="s">
        <v>9</v>
      </c>
      <c r="B4" s="65"/>
      <c r="C4" s="226"/>
      <c r="D4" s="226"/>
      <c r="E4" s="226"/>
      <c r="F4" s="226"/>
      <c r="G4" s="22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topLeftCell="A547" zoomScale="120" zoomScaleNormal="120" workbookViewId="0">
      <selection activeCell="F583" sqref="F583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8" max="38" width="0" hidden="1" customWidth="1"/>
  </cols>
  <sheetData>
    <row r="1" spans="1:59" ht="15.75" customHeight="1" x14ac:dyDescent="0.25">
      <c r="A1" s="228" t="s">
        <v>921</v>
      </c>
      <c r="B1" s="228"/>
      <c r="C1" s="228"/>
      <c r="D1" s="228"/>
      <c r="E1" s="228"/>
      <c r="F1" s="228"/>
      <c r="G1" s="228"/>
      <c r="AD1" t="s">
        <v>103</v>
      </c>
    </row>
    <row r="2" spans="1:59" ht="24.95" customHeight="1" x14ac:dyDescent="0.2">
      <c r="A2" s="146" t="s">
        <v>7</v>
      </c>
      <c r="B2" s="65" t="s">
        <v>45</v>
      </c>
      <c r="C2" s="229" t="s">
        <v>46</v>
      </c>
      <c r="D2" s="230"/>
      <c r="E2" s="230"/>
      <c r="F2" s="230"/>
      <c r="G2" s="231"/>
      <c r="AD2" t="s">
        <v>104</v>
      </c>
    </row>
    <row r="3" spans="1:59" ht="24.95" customHeight="1" x14ac:dyDescent="0.2">
      <c r="A3" s="146" t="s">
        <v>8</v>
      </c>
      <c r="B3" s="65" t="s">
        <v>40</v>
      </c>
      <c r="C3" s="229" t="s">
        <v>42</v>
      </c>
      <c r="D3" s="230"/>
      <c r="E3" s="230"/>
      <c r="F3" s="230"/>
      <c r="G3" s="231"/>
      <c r="AD3" t="s">
        <v>105</v>
      </c>
    </row>
    <row r="4" spans="1:59" ht="24.95" customHeight="1" x14ac:dyDescent="0.2">
      <c r="A4" s="147" t="s">
        <v>9</v>
      </c>
      <c r="B4" s="148" t="s">
        <v>40</v>
      </c>
      <c r="C4" s="232" t="s">
        <v>41</v>
      </c>
      <c r="D4" s="233"/>
      <c r="E4" s="233"/>
      <c r="F4" s="233"/>
      <c r="G4" s="234"/>
      <c r="AD4" t="s">
        <v>106</v>
      </c>
    </row>
    <row r="5" spans="1:59" x14ac:dyDescent="0.2">
      <c r="D5" s="145"/>
    </row>
    <row r="6" spans="1:59" ht="38.25" x14ac:dyDescent="0.2">
      <c r="A6" s="154" t="s">
        <v>107</v>
      </c>
      <c r="B6" s="152" t="s">
        <v>108</v>
      </c>
      <c r="C6" s="152" t="s">
        <v>109</v>
      </c>
      <c r="D6" s="153" t="s">
        <v>110</v>
      </c>
      <c r="E6" s="154" t="s">
        <v>111</v>
      </c>
      <c r="F6" s="149" t="s">
        <v>112</v>
      </c>
      <c r="G6" s="154" t="s">
        <v>113</v>
      </c>
      <c r="H6" s="155" t="s">
        <v>31</v>
      </c>
      <c r="I6" s="155" t="s">
        <v>114</v>
      </c>
      <c r="J6" s="155" t="s">
        <v>32</v>
      </c>
      <c r="K6" s="155" t="s">
        <v>115</v>
      </c>
      <c r="L6" s="155" t="s">
        <v>116</v>
      </c>
      <c r="M6" s="155" t="s">
        <v>117</v>
      </c>
      <c r="N6" s="155" t="s">
        <v>118</v>
      </c>
      <c r="O6" s="155" t="s">
        <v>119</v>
      </c>
      <c r="P6" s="155" t="s">
        <v>120</v>
      </c>
      <c r="Q6" s="155" t="s">
        <v>121</v>
      </c>
      <c r="R6" s="155" t="s">
        <v>122</v>
      </c>
      <c r="S6" s="155" t="s">
        <v>123</v>
      </c>
    </row>
    <row r="7" spans="1:59" x14ac:dyDescent="0.2">
      <c r="A7" s="156" t="s">
        <v>124</v>
      </c>
      <c r="B7" s="158" t="s">
        <v>40</v>
      </c>
      <c r="C7" s="159" t="s">
        <v>52</v>
      </c>
      <c r="D7" s="160"/>
      <c r="E7" s="166"/>
      <c r="F7" s="170"/>
      <c r="G7" s="170">
        <f>SUM(G8:G38)</f>
        <v>0</v>
      </c>
      <c r="H7" s="170"/>
      <c r="I7" s="170">
        <f>SUM(I8:I38)</f>
        <v>0</v>
      </c>
      <c r="J7" s="170"/>
      <c r="K7" s="170">
        <f>SUM(K8:K38)</f>
        <v>45345.259999999987</v>
      </c>
      <c r="L7" s="170"/>
      <c r="M7" s="170">
        <f>SUM(M8:M38)</f>
        <v>0</v>
      </c>
      <c r="N7" s="170"/>
      <c r="O7" s="170">
        <f>SUM(O8:O38)</f>
        <v>0</v>
      </c>
      <c r="P7" s="170"/>
      <c r="Q7" s="170">
        <f>SUM(Q8:Q38)</f>
        <v>7.51</v>
      </c>
      <c r="R7" s="171"/>
      <c r="S7" s="170"/>
      <c r="AD7" t="s">
        <v>125</v>
      </c>
    </row>
    <row r="8" spans="1:59" outlineLevel="1" x14ac:dyDescent="0.2">
      <c r="A8" s="151">
        <v>1</v>
      </c>
      <c r="B8" s="161" t="s">
        <v>126</v>
      </c>
      <c r="C8" s="182" t="s">
        <v>911</v>
      </c>
      <c r="D8" s="163" t="s">
        <v>127</v>
      </c>
      <c r="E8" s="167">
        <v>1</v>
      </c>
      <c r="F8" s="235"/>
      <c r="G8" s="172">
        <f>ROUND(E8*F8,2)</f>
        <v>0</v>
      </c>
      <c r="H8" s="172">
        <v>0</v>
      </c>
      <c r="I8" s="172">
        <f>ROUND(E8*H8,2)</f>
        <v>0</v>
      </c>
      <c r="J8" s="172">
        <v>587</v>
      </c>
      <c r="K8" s="172">
        <f>ROUND(E8*J8,2)</f>
        <v>587</v>
      </c>
      <c r="L8" s="172">
        <v>21</v>
      </c>
      <c r="M8" s="172">
        <f>G8*(1+L8/100)</f>
        <v>0</v>
      </c>
      <c r="N8" s="172">
        <v>5.0000000000000002E-5</v>
      </c>
      <c r="O8" s="172">
        <f>ROUND(E8*N8,2)</f>
        <v>0</v>
      </c>
      <c r="P8" s="172">
        <v>0</v>
      </c>
      <c r="Q8" s="172">
        <f>ROUND(E8*P8,2)</f>
        <v>0</v>
      </c>
      <c r="R8" s="173" t="s">
        <v>128</v>
      </c>
      <c r="S8" s="172" t="s">
        <v>129</v>
      </c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 t="s">
        <v>130</v>
      </c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</row>
    <row r="9" spans="1:59" outlineLevel="1" x14ac:dyDescent="0.2">
      <c r="A9" s="151">
        <v>2</v>
      </c>
      <c r="B9" s="161" t="s">
        <v>131</v>
      </c>
      <c r="C9" s="182" t="s">
        <v>132</v>
      </c>
      <c r="D9" s="163" t="s">
        <v>133</v>
      </c>
      <c r="E9" s="167">
        <v>25</v>
      </c>
      <c r="F9" s="235"/>
      <c r="G9" s="172">
        <f>ROUND(E9*F9,2)</f>
        <v>0</v>
      </c>
      <c r="H9" s="172">
        <v>0</v>
      </c>
      <c r="I9" s="172">
        <f>ROUND(E9*H9,2)</f>
        <v>0</v>
      </c>
      <c r="J9" s="172">
        <v>44</v>
      </c>
      <c r="K9" s="172">
        <f>ROUND(E9*J9,2)</f>
        <v>1100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0.22500000000000001</v>
      </c>
      <c r="Q9" s="172">
        <f>ROUND(E9*P9,2)</f>
        <v>5.63</v>
      </c>
      <c r="R9" s="173" t="s">
        <v>134</v>
      </c>
      <c r="S9" s="172" t="s">
        <v>129</v>
      </c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 t="s">
        <v>130</v>
      </c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</row>
    <row r="10" spans="1:59" outlineLevel="1" x14ac:dyDescent="0.2">
      <c r="A10" s="151">
        <v>3</v>
      </c>
      <c r="B10" s="161" t="s">
        <v>135</v>
      </c>
      <c r="C10" s="182" t="s">
        <v>136</v>
      </c>
      <c r="D10" s="163" t="s">
        <v>137</v>
      </c>
      <c r="E10" s="167">
        <v>15</v>
      </c>
      <c r="F10" s="235"/>
      <c r="G10" s="172">
        <f>ROUND(E10*F10,2)</f>
        <v>0</v>
      </c>
      <c r="H10" s="172">
        <v>0</v>
      </c>
      <c r="I10" s="172">
        <f>ROUND(E10*H10,2)</f>
        <v>0</v>
      </c>
      <c r="J10" s="172">
        <v>55.2</v>
      </c>
      <c r="K10" s="172">
        <f>ROUND(E10*J10,2)</f>
        <v>828</v>
      </c>
      <c r="L10" s="172">
        <v>21</v>
      </c>
      <c r="M10" s="172">
        <f>G10*(1+L10/100)</f>
        <v>0</v>
      </c>
      <c r="N10" s="172">
        <v>0</v>
      </c>
      <c r="O10" s="172">
        <f>ROUND(E10*N10,2)</f>
        <v>0</v>
      </c>
      <c r="P10" s="172">
        <v>0.125</v>
      </c>
      <c r="Q10" s="172">
        <f>ROUND(E10*P10,2)</f>
        <v>1.88</v>
      </c>
      <c r="R10" s="173" t="s">
        <v>134</v>
      </c>
      <c r="S10" s="172" t="s">
        <v>129</v>
      </c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 t="s">
        <v>130</v>
      </c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</row>
    <row r="11" spans="1:59" outlineLevel="1" x14ac:dyDescent="0.2">
      <c r="A11" s="151">
        <v>4</v>
      </c>
      <c r="B11" s="161" t="s">
        <v>138</v>
      </c>
      <c r="C11" s="182" t="s">
        <v>139</v>
      </c>
      <c r="D11" s="163" t="s">
        <v>140</v>
      </c>
      <c r="E11" s="167">
        <v>10.5</v>
      </c>
      <c r="F11" s="235"/>
      <c r="G11" s="172">
        <f>ROUND(E11*F11,2)</f>
        <v>0</v>
      </c>
      <c r="H11" s="172">
        <v>0</v>
      </c>
      <c r="I11" s="172">
        <f>ROUND(E11*H11,2)</f>
        <v>0</v>
      </c>
      <c r="J11" s="172">
        <v>326</v>
      </c>
      <c r="K11" s="172">
        <f>ROUND(E11*J11,2)</f>
        <v>3423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3" t="s">
        <v>128</v>
      </c>
      <c r="S11" s="172" t="s">
        <v>129</v>
      </c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 t="s">
        <v>130</v>
      </c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</row>
    <row r="12" spans="1:59" outlineLevel="1" x14ac:dyDescent="0.2">
      <c r="A12" s="151"/>
      <c r="B12" s="161"/>
      <c r="C12" s="183" t="s">
        <v>141</v>
      </c>
      <c r="D12" s="164"/>
      <c r="E12" s="168">
        <v>10.5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3"/>
      <c r="S12" s="172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 t="s">
        <v>142</v>
      </c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</row>
    <row r="13" spans="1:59" outlineLevel="1" x14ac:dyDescent="0.2">
      <c r="A13" s="151">
        <v>5</v>
      </c>
      <c r="B13" s="161" t="s">
        <v>143</v>
      </c>
      <c r="C13" s="182" t="s">
        <v>144</v>
      </c>
      <c r="D13" s="163" t="s">
        <v>140</v>
      </c>
      <c r="E13" s="167">
        <v>9.1630000000000003</v>
      </c>
      <c r="F13" s="235"/>
      <c r="G13" s="172">
        <f>ROUND(E13*F13,2)</f>
        <v>0</v>
      </c>
      <c r="H13" s="172">
        <v>0</v>
      </c>
      <c r="I13" s="172">
        <f>ROUND(E13*H13,2)</f>
        <v>0</v>
      </c>
      <c r="J13" s="172">
        <v>349.5</v>
      </c>
      <c r="K13" s="172">
        <f>ROUND(E13*J13,2)</f>
        <v>3202.47</v>
      </c>
      <c r="L13" s="172">
        <v>21</v>
      </c>
      <c r="M13" s="172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3" t="s">
        <v>128</v>
      </c>
      <c r="S13" s="172" t="s">
        <v>129</v>
      </c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 t="s">
        <v>130</v>
      </c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</row>
    <row r="14" spans="1:59" outlineLevel="1" x14ac:dyDescent="0.2">
      <c r="A14" s="151">
        <v>6</v>
      </c>
      <c r="B14" s="161" t="s">
        <v>145</v>
      </c>
      <c r="C14" s="182" t="s">
        <v>146</v>
      </c>
      <c r="D14" s="163" t="s">
        <v>140</v>
      </c>
      <c r="E14" s="167">
        <v>26.199000000000002</v>
      </c>
      <c r="F14" s="235"/>
      <c r="G14" s="172">
        <f>ROUND(E14*F14,2)</f>
        <v>0</v>
      </c>
      <c r="H14" s="172">
        <v>0</v>
      </c>
      <c r="I14" s="172">
        <f>ROUND(E14*H14,2)</f>
        <v>0</v>
      </c>
      <c r="J14" s="172">
        <v>151</v>
      </c>
      <c r="K14" s="172">
        <f>ROUND(E14*J14,2)</f>
        <v>3956.05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3" t="s">
        <v>128</v>
      </c>
      <c r="S14" s="172" t="s">
        <v>129</v>
      </c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 t="s">
        <v>130</v>
      </c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</row>
    <row r="15" spans="1:59" outlineLevel="1" x14ac:dyDescent="0.2">
      <c r="A15" s="151"/>
      <c r="B15" s="161"/>
      <c r="C15" s="183" t="s">
        <v>147</v>
      </c>
      <c r="D15" s="164"/>
      <c r="E15" s="168">
        <v>32.335000000000001</v>
      </c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3"/>
      <c r="S15" s="172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 t="s">
        <v>142</v>
      </c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</row>
    <row r="16" spans="1:59" outlineLevel="1" x14ac:dyDescent="0.2">
      <c r="A16" s="151"/>
      <c r="B16" s="161"/>
      <c r="C16" s="183" t="s">
        <v>148</v>
      </c>
      <c r="D16" s="164"/>
      <c r="E16" s="168">
        <v>-6.1360000000000001</v>
      </c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3"/>
      <c r="S16" s="172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 t="s">
        <v>142</v>
      </c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</row>
    <row r="17" spans="1:59" outlineLevel="1" x14ac:dyDescent="0.2">
      <c r="A17" s="151">
        <v>7</v>
      </c>
      <c r="B17" s="161" t="s">
        <v>149</v>
      </c>
      <c r="C17" s="182" t="s">
        <v>150</v>
      </c>
      <c r="D17" s="163" t="s">
        <v>140</v>
      </c>
      <c r="E17" s="167">
        <v>26.199000000000002</v>
      </c>
      <c r="F17" s="235"/>
      <c r="G17" s="172">
        <f>ROUND(E17*F17,2)</f>
        <v>0</v>
      </c>
      <c r="H17" s="172">
        <v>0</v>
      </c>
      <c r="I17" s="172">
        <f>ROUND(E17*H17,2)</f>
        <v>0</v>
      </c>
      <c r="J17" s="172">
        <v>213</v>
      </c>
      <c r="K17" s="172">
        <f>ROUND(E17*J17,2)</f>
        <v>5580.39</v>
      </c>
      <c r="L17" s="172">
        <v>21</v>
      </c>
      <c r="M17" s="172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3" t="s">
        <v>128</v>
      </c>
      <c r="S17" s="172" t="s">
        <v>129</v>
      </c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 t="s">
        <v>130</v>
      </c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</row>
    <row r="18" spans="1:59" outlineLevel="1" x14ac:dyDescent="0.2">
      <c r="A18" s="151">
        <v>8</v>
      </c>
      <c r="B18" s="161" t="s">
        <v>151</v>
      </c>
      <c r="C18" s="182" t="s">
        <v>152</v>
      </c>
      <c r="D18" s="163" t="s">
        <v>140</v>
      </c>
      <c r="E18" s="167">
        <v>6.1360000000000001</v>
      </c>
      <c r="F18" s="235"/>
      <c r="G18" s="172">
        <f>ROUND(E18*F18,2)</f>
        <v>0</v>
      </c>
      <c r="H18" s="172">
        <v>0</v>
      </c>
      <c r="I18" s="172">
        <f>ROUND(E18*H18,2)</f>
        <v>0</v>
      </c>
      <c r="J18" s="172">
        <v>690</v>
      </c>
      <c r="K18" s="172">
        <f>ROUND(E18*J18,2)</f>
        <v>4233.84</v>
      </c>
      <c r="L18" s="172">
        <v>21</v>
      </c>
      <c r="M18" s="172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3" t="s">
        <v>128</v>
      </c>
      <c r="S18" s="172" t="s">
        <v>129</v>
      </c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 t="s">
        <v>130</v>
      </c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</row>
    <row r="19" spans="1:59" outlineLevel="1" x14ac:dyDescent="0.2">
      <c r="A19" s="151"/>
      <c r="B19" s="161"/>
      <c r="C19" s="183" t="s">
        <v>153</v>
      </c>
      <c r="D19" s="164"/>
      <c r="E19" s="168">
        <v>4.2240000000000002</v>
      </c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3"/>
      <c r="S19" s="172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 t="s">
        <v>142</v>
      </c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</row>
    <row r="20" spans="1:59" ht="22.5" outlineLevel="1" x14ac:dyDescent="0.2">
      <c r="A20" s="151"/>
      <c r="B20" s="161"/>
      <c r="C20" s="183" t="s">
        <v>154</v>
      </c>
      <c r="D20" s="164"/>
      <c r="E20" s="168">
        <v>1.9119999999999999</v>
      </c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3"/>
      <c r="S20" s="172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 t="s">
        <v>142</v>
      </c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</row>
    <row r="21" spans="1:59" outlineLevel="1" x14ac:dyDescent="0.2">
      <c r="A21" s="151">
        <v>9</v>
      </c>
      <c r="B21" s="161" t="s">
        <v>155</v>
      </c>
      <c r="C21" s="182" t="s">
        <v>156</v>
      </c>
      <c r="D21" s="163" t="s">
        <v>140</v>
      </c>
      <c r="E21" s="167">
        <v>6.1360000000000001</v>
      </c>
      <c r="F21" s="235"/>
      <c r="G21" s="172">
        <f>ROUND(E21*F21,2)</f>
        <v>0</v>
      </c>
      <c r="H21" s="172">
        <v>0</v>
      </c>
      <c r="I21" s="172">
        <f>ROUND(E21*H21,2)</f>
        <v>0</v>
      </c>
      <c r="J21" s="172">
        <v>291.5</v>
      </c>
      <c r="K21" s="172">
        <f>ROUND(E21*J21,2)</f>
        <v>1788.64</v>
      </c>
      <c r="L21" s="172">
        <v>21</v>
      </c>
      <c r="M21" s="172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3" t="s">
        <v>128</v>
      </c>
      <c r="S21" s="172" t="s">
        <v>129</v>
      </c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 t="s">
        <v>130</v>
      </c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</row>
    <row r="22" spans="1:59" outlineLevel="1" x14ac:dyDescent="0.2">
      <c r="A22" s="151">
        <v>10</v>
      </c>
      <c r="B22" s="161" t="s">
        <v>157</v>
      </c>
      <c r="C22" s="182" t="s">
        <v>158</v>
      </c>
      <c r="D22" s="163" t="s">
        <v>133</v>
      </c>
      <c r="E22" s="167">
        <v>60.5</v>
      </c>
      <c r="F22" s="235"/>
      <c r="G22" s="172">
        <f>ROUND(E22*F22,2)</f>
        <v>0</v>
      </c>
      <c r="H22" s="172">
        <v>0</v>
      </c>
      <c r="I22" s="172">
        <f>ROUND(E22*H22,2)</f>
        <v>0</v>
      </c>
      <c r="J22" s="172">
        <v>11.7</v>
      </c>
      <c r="K22" s="172">
        <f>ROUND(E22*J22,2)</f>
        <v>707.85</v>
      </c>
      <c r="L22" s="172">
        <v>21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3" t="s">
        <v>128</v>
      </c>
      <c r="S22" s="172" t="s">
        <v>129</v>
      </c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 t="s">
        <v>130</v>
      </c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</row>
    <row r="23" spans="1:59" outlineLevel="1" x14ac:dyDescent="0.2">
      <c r="A23" s="151"/>
      <c r="B23" s="161"/>
      <c r="C23" s="183" t="s">
        <v>159</v>
      </c>
      <c r="D23" s="164"/>
      <c r="E23" s="168">
        <v>60.5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3"/>
      <c r="S23" s="172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 t="s">
        <v>142</v>
      </c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</row>
    <row r="24" spans="1:59" outlineLevel="1" x14ac:dyDescent="0.2">
      <c r="A24" s="151">
        <v>11</v>
      </c>
      <c r="B24" s="161" t="s">
        <v>160</v>
      </c>
      <c r="C24" s="182" t="s">
        <v>161</v>
      </c>
      <c r="D24" s="163" t="s">
        <v>162</v>
      </c>
      <c r="E24" s="167">
        <v>44.5383</v>
      </c>
      <c r="F24" s="235"/>
      <c r="G24" s="172">
        <f>ROUND(E24*F24,2)</f>
        <v>0</v>
      </c>
      <c r="H24" s="172">
        <v>0</v>
      </c>
      <c r="I24" s="172">
        <f>ROUND(E24*H24,2)</f>
        <v>0</v>
      </c>
      <c r="J24" s="172">
        <v>120</v>
      </c>
      <c r="K24" s="172">
        <f>ROUND(E24*J24,2)</f>
        <v>5344.6</v>
      </c>
      <c r="L24" s="172">
        <v>21</v>
      </c>
      <c r="M24" s="172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3" t="s">
        <v>128</v>
      </c>
      <c r="S24" s="172" t="s">
        <v>163</v>
      </c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 t="s">
        <v>130</v>
      </c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</row>
    <row r="25" spans="1:59" outlineLevel="1" x14ac:dyDescent="0.2">
      <c r="A25" s="151"/>
      <c r="B25" s="161"/>
      <c r="C25" s="183" t="s">
        <v>164</v>
      </c>
      <c r="D25" s="164"/>
      <c r="E25" s="168">
        <v>44.5383</v>
      </c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3"/>
      <c r="S25" s="172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 t="s">
        <v>142</v>
      </c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</row>
    <row r="26" spans="1:59" outlineLevel="1" x14ac:dyDescent="0.2">
      <c r="A26" s="151">
        <v>12</v>
      </c>
      <c r="B26" s="161" t="s">
        <v>165</v>
      </c>
      <c r="C26" s="182" t="s">
        <v>912</v>
      </c>
      <c r="D26" s="163" t="s">
        <v>127</v>
      </c>
      <c r="E26" s="167">
        <v>1</v>
      </c>
      <c r="F26" s="235"/>
      <c r="G26" s="172">
        <f>ROUND(E26*F26,2)</f>
        <v>0</v>
      </c>
      <c r="H26" s="172">
        <v>0</v>
      </c>
      <c r="I26" s="172">
        <f>ROUND(E26*H26,2)</f>
        <v>0</v>
      </c>
      <c r="J26" s="172">
        <v>389.5</v>
      </c>
      <c r="K26" s="172">
        <f>ROUND(E26*J26,2)</f>
        <v>389.5</v>
      </c>
      <c r="L26" s="172">
        <v>21</v>
      </c>
      <c r="M26" s="172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3"/>
      <c r="S26" s="172" t="s">
        <v>129</v>
      </c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 t="s">
        <v>130</v>
      </c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</row>
    <row r="27" spans="1:59" outlineLevel="1" x14ac:dyDescent="0.2">
      <c r="A27" s="151">
        <v>13</v>
      </c>
      <c r="B27" s="161" t="s">
        <v>166</v>
      </c>
      <c r="C27" s="182" t="s">
        <v>167</v>
      </c>
      <c r="D27" s="163" t="s">
        <v>140</v>
      </c>
      <c r="E27" s="167">
        <v>9.1630000000000003</v>
      </c>
      <c r="F27" s="235"/>
      <c r="G27" s="172">
        <f>ROUND(E27*F27,2)</f>
        <v>0</v>
      </c>
      <c r="H27" s="172">
        <v>0</v>
      </c>
      <c r="I27" s="172">
        <f>ROUND(E27*H27,2)</f>
        <v>0</v>
      </c>
      <c r="J27" s="172">
        <v>581</v>
      </c>
      <c r="K27" s="172">
        <f>ROUND(E27*J27,2)</f>
        <v>5323.7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3"/>
      <c r="S27" s="172" t="s">
        <v>129</v>
      </c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 t="s">
        <v>130</v>
      </c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</row>
    <row r="28" spans="1:59" ht="22.5" outlineLevel="1" x14ac:dyDescent="0.2">
      <c r="A28" s="151"/>
      <c r="B28" s="161"/>
      <c r="C28" s="183" t="s">
        <v>168</v>
      </c>
      <c r="D28" s="164"/>
      <c r="E28" s="168">
        <v>6.1120000000000001</v>
      </c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3"/>
      <c r="S28" s="172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 t="s">
        <v>142</v>
      </c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</row>
    <row r="29" spans="1:59" outlineLevel="1" x14ac:dyDescent="0.2">
      <c r="A29" s="151"/>
      <c r="B29" s="161"/>
      <c r="C29" s="183" t="s">
        <v>169</v>
      </c>
      <c r="D29" s="164"/>
      <c r="E29" s="168">
        <v>1.242</v>
      </c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3"/>
      <c r="S29" s="172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 t="s">
        <v>142</v>
      </c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</row>
    <row r="30" spans="1:59" outlineLevel="1" x14ac:dyDescent="0.2">
      <c r="A30" s="151"/>
      <c r="B30" s="161"/>
      <c r="C30" s="183" t="s">
        <v>170</v>
      </c>
      <c r="D30" s="164"/>
      <c r="E30" s="168">
        <v>1.8089999999999999</v>
      </c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3"/>
      <c r="S30" s="172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 t="s">
        <v>142</v>
      </c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</row>
    <row r="31" spans="1:59" ht="22.5" outlineLevel="1" x14ac:dyDescent="0.2">
      <c r="A31" s="151">
        <v>14</v>
      </c>
      <c r="B31" s="161" t="s">
        <v>171</v>
      </c>
      <c r="C31" s="182" t="s">
        <v>172</v>
      </c>
      <c r="D31" s="163" t="s">
        <v>140</v>
      </c>
      <c r="E31" s="167">
        <v>12.672000000000001</v>
      </c>
      <c r="F31" s="235"/>
      <c r="G31" s="172">
        <f>ROUND(E31*F31,2)</f>
        <v>0</v>
      </c>
      <c r="H31" s="172">
        <v>0</v>
      </c>
      <c r="I31" s="172">
        <f>ROUND(E31*H31,2)</f>
        <v>0</v>
      </c>
      <c r="J31" s="172">
        <v>574</v>
      </c>
      <c r="K31" s="172">
        <f>ROUND(E31*J31,2)</f>
        <v>7273.73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3"/>
      <c r="S31" s="172" t="s">
        <v>129</v>
      </c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 t="s">
        <v>130</v>
      </c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</row>
    <row r="32" spans="1:59" outlineLevel="1" x14ac:dyDescent="0.2">
      <c r="A32" s="151"/>
      <c r="B32" s="161"/>
      <c r="C32" s="183" t="s">
        <v>173</v>
      </c>
      <c r="D32" s="164"/>
      <c r="E32" s="168">
        <v>12.672000000000001</v>
      </c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3"/>
      <c r="S32" s="172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 t="s">
        <v>142</v>
      </c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</row>
    <row r="33" spans="1:59" ht="22.5" outlineLevel="1" x14ac:dyDescent="0.2">
      <c r="A33" s="151">
        <v>15</v>
      </c>
      <c r="B33" s="161" t="s">
        <v>174</v>
      </c>
      <c r="C33" s="182" t="s">
        <v>175</v>
      </c>
      <c r="D33" s="163" t="s">
        <v>140</v>
      </c>
      <c r="E33" s="167">
        <v>12.672000000000001</v>
      </c>
      <c r="F33" s="235"/>
      <c r="G33" s="172">
        <f t="shared" ref="G33:G38" si="0">ROUND(E33*F33,2)</f>
        <v>0</v>
      </c>
      <c r="H33" s="172">
        <v>0</v>
      </c>
      <c r="I33" s="172">
        <f t="shared" ref="I33:I38" si="1">ROUND(E33*H33,2)</f>
        <v>0</v>
      </c>
      <c r="J33" s="172">
        <v>61</v>
      </c>
      <c r="K33" s="172">
        <f t="shared" ref="K33:K38" si="2">ROUND(E33*J33,2)</f>
        <v>772.99</v>
      </c>
      <c r="L33" s="172">
        <v>21</v>
      </c>
      <c r="M33" s="172">
        <f t="shared" ref="M33:M38" si="3">G33*(1+L33/100)</f>
        <v>0</v>
      </c>
      <c r="N33" s="172">
        <v>0</v>
      </c>
      <c r="O33" s="172">
        <f t="shared" ref="O33:O38" si="4">ROUND(E33*N33,2)</f>
        <v>0</v>
      </c>
      <c r="P33" s="172">
        <v>0</v>
      </c>
      <c r="Q33" s="172">
        <f t="shared" ref="Q33:Q38" si="5">ROUND(E33*P33,2)</f>
        <v>0</v>
      </c>
      <c r="R33" s="173"/>
      <c r="S33" s="172" t="s">
        <v>129</v>
      </c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 t="s">
        <v>130</v>
      </c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</row>
    <row r="34" spans="1:59" ht="33.75" outlineLevel="1" x14ac:dyDescent="0.2">
      <c r="A34" s="151">
        <v>16</v>
      </c>
      <c r="B34" s="161" t="s">
        <v>918</v>
      </c>
      <c r="C34" s="182" t="s">
        <v>915</v>
      </c>
      <c r="D34" s="163" t="s">
        <v>127</v>
      </c>
      <c r="E34" s="167">
        <v>2</v>
      </c>
      <c r="F34" s="235"/>
      <c r="G34" s="172">
        <f t="shared" si="0"/>
        <v>0</v>
      </c>
      <c r="H34" s="172">
        <v>0</v>
      </c>
      <c r="I34" s="172">
        <f t="shared" si="1"/>
        <v>0</v>
      </c>
      <c r="J34" s="172">
        <v>61</v>
      </c>
      <c r="K34" s="172">
        <f t="shared" si="2"/>
        <v>122</v>
      </c>
      <c r="L34" s="172">
        <v>21</v>
      </c>
      <c r="M34" s="172">
        <f t="shared" si="3"/>
        <v>0</v>
      </c>
      <c r="N34" s="172">
        <v>0</v>
      </c>
      <c r="O34" s="172">
        <f t="shared" si="4"/>
        <v>0</v>
      </c>
      <c r="P34" s="172">
        <v>0</v>
      </c>
      <c r="Q34" s="172">
        <f t="shared" si="5"/>
        <v>0</v>
      </c>
      <c r="R34" s="173"/>
      <c r="S34" s="172" t="s">
        <v>129</v>
      </c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</row>
    <row r="35" spans="1:59" ht="22.5" outlineLevel="1" x14ac:dyDescent="0.2">
      <c r="A35" s="151">
        <v>17</v>
      </c>
      <c r="B35" s="161" t="s">
        <v>919</v>
      </c>
      <c r="C35" s="182" t="s">
        <v>916</v>
      </c>
      <c r="D35" s="163" t="s">
        <v>127</v>
      </c>
      <c r="E35" s="167">
        <v>1</v>
      </c>
      <c r="F35" s="235"/>
      <c r="G35" s="172">
        <f t="shared" si="0"/>
        <v>0</v>
      </c>
      <c r="H35" s="172">
        <v>0</v>
      </c>
      <c r="I35" s="172">
        <f t="shared" si="1"/>
        <v>0</v>
      </c>
      <c r="J35" s="172">
        <v>61</v>
      </c>
      <c r="K35" s="172">
        <f t="shared" si="2"/>
        <v>61</v>
      </c>
      <c r="L35" s="172">
        <v>21</v>
      </c>
      <c r="M35" s="172">
        <f t="shared" si="3"/>
        <v>0</v>
      </c>
      <c r="N35" s="172">
        <v>0</v>
      </c>
      <c r="O35" s="172">
        <f t="shared" si="4"/>
        <v>0</v>
      </c>
      <c r="P35" s="172">
        <v>0</v>
      </c>
      <c r="Q35" s="172">
        <f t="shared" si="5"/>
        <v>0</v>
      </c>
      <c r="R35" s="173"/>
      <c r="S35" s="172" t="s">
        <v>129</v>
      </c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</row>
    <row r="36" spans="1:59" ht="22.5" outlineLevel="1" x14ac:dyDescent="0.2">
      <c r="A36" s="151">
        <v>18</v>
      </c>
      <c r="B36" s="161" t="s">
        <v>920</v>
      </c>
      <c r="C36" s="182" t="s">
        <v>917</v>
      </c>
      <c r="D36" s="163" t="s">
        <v>127</v>
      </c>
      <c r="E36" s="167">
        <v>1</v>
      </c>
      <c r="F36" s="235"/>
      <c r="G36" s="172">
        <f t="shared" si="0"/>
        <v>0</v>
      </c>
      <c r="H36" s="172">
        <v>0</v>
      </c>
      <c r="I36" s="172">
        <f t="shared" si="1"/>
        <v>0</v>
      </c>
      <c r="J36" s="172">
        <v>61</v>
      </c>
      <c r="K36" s="172">
        <f t="shared" si="2"/>
        <v>61</v>
      </c>
      <c r="L36" s="172">
        <v>21</v>
      </c>
      <c r="M36" s="172">
        <f t="shared" si="3"/>
        <v>0</v>
      </c>
      <c r="N36" s="172">
        <v>0</v>
      </c>
      <c r="O36" s="172">
        <f t="shared" si="4"/>
        <v>0</v>
      </c>
      <c r="P36" s="172">
        <v>0</v>
      </c>
      <c r="Q36" s="172">
        <f t="shared" si="5"/>
        <v>0</v>
      </c>
      <c r="R36" s="173"/>
      <c r="S36" s="172" t="s">
        <v>129</v>
      </c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 t="s">
        <v>130</v>
      </c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</row>
    <row r="37" spans="1:59" outlineLevel="1" x14ac:dyDescent="0.2">
      <c r="A37" s="151">
        <v>19</v>
      </c>
      <c r="B37" s="161" t="s">
        <v>176</v>
      </c>
      <c r="C37" s="182" t="s">
        <v>913</v>
      </c>
      <c r="D37" s="163" t="s">
        <v>127</v>
      </c>
      <c r="E37" s="167">
        <v>1</v>
      </c>
      <c r="F37" s="235"/>
      <c r="G37" s="172">
        <f t="shared" si="0"/>
        <v>0</v>
      </c>
      <c r="H37" s="172">
        <v>0</v>
      </c>
      <c r="I37" s="172">
        <f t="shared" si="1"/>
        <v>0</v>
      </c>
      <c r="J37" s="172">
        <v>169.5</v>
      </c>
      <c r="K37" s="172">
        <f t="shared" si="2"/>
        <v>169.5</v>
      </c>
      <c r="L37" s="172">
        <v>21</v>
      </c>
      <c r="M37" s="172">
        <f t="shared" si="3"/>
        <v>0</v>
      </c>
      <c r="N37" s="172">
        <v>0</v>
      </c>
      <c r="O37" s="172">
        <f t="shared" si="4"/>
        <v>0</v>
      </c>
      <c r="P37" s="172">
        <v>0</v>
      </c>
      <c r="Q37" s="172">
        <f t="shared" si="5"/>
        <v>0</v>
      </c>
      <c r="R37" s="173"/>
      <c r="S37" s="172" t="s">
        <v>129</v>
      </c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 t="s">
        <v>130</v>
      </c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</row>
    <row r="38" spans="1:59" x14ac:dyDescent="0.2">
      <c r="A38" s="151">
        <v>20</v>
      </c>
      <c r="B38" s="161" t="s">
        <v>177</v>
      </c>
      <c r="C38" s="182" t="s">
        <v>914</v>
      </c>
      <c r="D38" s="163" t="s">
        <v>127</v>
      </c>
      <c r="E38" s="167">
        <v>1</v>
      </c>
      <c r="F38" s="235"/>
      <c r="G38" s="172">
        <f t="shared" si="0"/>
        <v>0</v>
      </c>
      <c r="H38" s="172">
        <v>0</v>
      </c>
      <c r="I38" s="172">
        <f t="shared" si="1"/>
        <v>0</v>
      </c>
      <c r="J38" s="172">
        <v>420</v>
      </c>
      <c r="K38" s="172">
        <f t="shared" si="2"/>
        <v>420</v>
      </c>
      <c r="L38" s="172">
        <v>21</v>
      </c>
      <c r="M38" s="172">
        <f t="shared" si="3"/>
        <v>0</v>
      </c>
      <c r="N38" s="172">
        <v>0</v>
      </c>
      <c r="O38" s="172">
        <f t="shared" si="4"/>
        <v>0</v>
      </c>
      <c r="P38" s="172">
        <v>0</v>
      </c>
      <c r="Q38" s="172">
        <f t="shared" si="5"/>
        <v>0</v>
      </c>
      <c r="R38" s="173"/>
      <c r="S38" s="172" t="s">
        <v>129</v>
      </c>
      <c r="AD38" t="s">
        <v>125</v>
      </c>
    </row>
    <row r="39" spans="1:59" outlineLevel="1" x14ac:dyDescent="0.2">
      <c r="A39" s="157" t="s">
        <v>124</v>
      </c>
      <c r="B39" s="162" t="s">
        <v>53</v>
      </c>
      <c r="C39" s="184" t="s">
        <v>54</v>
      </c>
      <c r="D39" s="165"/>
      <c r="E39" s="169"/>
      <c r="F39" s="174"/>
      <c r="G39" s="174">
        <f>SUM(G40:G55)</f>
        <v>0</v>
      </c>
      <c r="H39" s="174"/>
      <c r="I39" s="174">
        <f>SUM(I40:I55)</f>
        <v>0</v>
      </c>
      <c r="J39" s="174"/>
      <c r="K39" s="174">
        <f>SUM(K40:K55)</f>
        <v>101577.90999999999</v>
      </c>
      <c r="L39" s="174"/>
      <c r="M39" s="174">
        <f>SUM(M40:M55)</f>
        <v>0</v>
      </c>
      <c r="N39" s="174"/>
      <c r="O39" s="174">
        <f>SUM(O40:O55)</f>
        <v>53.01</v>
      </c>
      <c r="P39" s="174"/>
      <c r="Q39" s="174">
        <f>SUM(Q40:Q55)</f>
        <v>0</v>
      </c>
      <c r="R39" s="175"/>
      <c r="S39" s="174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 t="s">
        <v>130</v>
      </c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</row>
    <row r="40" spans="1:59" outlineLevel="1" x14ac:dyDescent="0.2">
      <c r="A40" s="151">
        <v>21</v>
      </c>
      <c r="B40" s="161" t="s">
        <v>178</v>
      </c>
      <c r="C40" s="182" t="s">
        <v>179</v>
      </c>
      <c r="D40" s="163" t="s">
        <v>140</v>
      </c>
      <c r="E40" s="167">
        <v>19.652999999999999</v>
      </c>
      <c r="F40" s="235"/>
      <c r="G40" s="172">
        <f>ROUND(E40*F40,2)</f>
        <v>0</v>
      </c>
      <c r="H40" s="172">
        <v>0</v>
      </c>
      <c r="I40" s="172">
        <f>ROUND(E40*H40,2)</f>
        <v>0</v>
      </c>
      <c r="J40" s="172">
        <v>2360</v>
      </c>
      <c r="K40" s="172">
        <f>ROUND(E40*J40,2)</f>
        <v>46381.08</v>
      </c>
      <c r="L40" s="172">
        <v>21</v>
      </c>
      <c r="M40" s="172">
        <f>G40*(1+L40/100)</f>
        <v>0</v>
      </c>
      <c r="N40" s="172">
        <v>2.5249999999999999</v>
      </c>
      <c r="O40" s="172">
        <f>ROUND(E40*N40,2)</f>
        <v>49.62</v>
      </c>
      <c r="P40" s="172">
        <v>0</v>
      </c>
      <c r="Q40" s="172">
        <f>ROUND(E40*P40,2)</f>
        <v>0</v>
      </c>
      <c r="R40" s="173" t="s">
        <v>180</v>
      </c>
      <c r="S40" s="172" t="s">
        <v>129</v>
      </c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 t="s">
        <v>142</v>
      </c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</row>
    <row r="41" spans="1:59" outlineLevel="1" x14ac:dyDescent="0.2">
      <c r="A41" s="151"/>
      <c r="B41" s="161"/>
      <c r="C41" s="183" t="s">
        <v>181</v>
      </c>
      <c r="D41" s="164"/>
      <c r="E41" s="168">
        <v>9.984</v>
      </c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3"/>
      <c r="S41" s="172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 t="s">
        <v>142</v>
      </c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</row>
    <row r="42" spans="1:59" ht="22.5" outlineLevel="1" x14ac:dyDescent="0.2">
      <c r="A42" s="151"/>
      <c r="B42" s="161"/>
      <c r="C42" s="183" t="s">
        <v>182</v>
      </c>
      <c r="D42" s="164"/>
      <c r="E42" s="168">
        <v>5.25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3"/>
      <c r="S42" s="172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 t="s">
        <v>142</v>
      </c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</row>
    <row r="43" spans="1:59" outlineLevel="1" x14ac:dyDescent="0.2">
      <c r="A43" s="151"/>
      <c r="B43" s="161"/>
      <c r="C43" s="183" t="s">
        <v>183</v>
      </c>
      <c r="D43" s="164"/>
      <c r="E43" s="168">
        <v>1.4039999999999999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3"/>
      <c r="S43" s="172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 t="s">
        <v>142</v>
      </c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</row>
    <row r="44" spans="1:59" outlineLevel="1" x14ac:dyDescent="0.2">
      <c r="A44" s="151"/>
      <c r="B44" s="161"/>
      <c r="C44" s="183" t="s">
        <v>184</v>
      </c>
      <c r="D44" s="164"/>
      <c r="E44" s="168">
        <v>3.0150000000000001</v>
      </c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3"/>
      <c r="S44" s="172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 t="s">
        <v>130</v>
      </c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</row>
    <row r="45" spans="1:59" outlineLevel="1" x14ac:dyDescent="0.2">
      <c r="A45" s="151">
        <v>22</v>
      </c>
      <c r="B45" s="161" t="s">
        <v>185</v>
      </c>
      <c r="C45" s="182" t="s">
        <v>186</v>
      </c>
      <c r="D45" s="163" t="s">
        <v>133</v>
      </c>
      <c r="E45" s="167">
        <v>84.54</v>
      </c>
      <c r="F45" s="235"/>
      <c r="G45" s="172">
        <f>ROUND(E45*F45,2)</f>
        <v>0</v>
      </c>
      <c r="H45" s="172">
        <v>0</v>
      </c>
      <c r="I45" s="172">
        <f>ROUND(E45*H45,2)</f>
        <v>0</v>
      </c>
      <c r="J45" s="172">
        <v>497</v>
      </c>
      <c r="K45" s="172">
        <f>ROUND(E45*J45,2)</f>
        <v>42016.38</v>
      </c>
      <c r="L45" s="172">
        <v>21</v>
      </c>
      <c r="M45" s="172">
        <f>G45*(1+L45/100)</f>
        <v>0</v>
      </c>
      <c r="N45" s="172">
        <v>3.916E-2</v>
      </c>
      <c r="O45" s="172">
        <f>ROUND(E45*N45,2)</f>
        <v>3.31</v>
      </c>
      <c r="P45" s="172">
        <v>0</v>
      </c>
      <c r="Q45" s="172">
        <f>ROUND(E45*P45,2)</f>
        <v>0</v>
      </c>
      <c r="R45" s="173" t="s">
        <v>180</v>
      </c>
      <c r="S45" s="172" t="s">
        <v>129</v>
      </c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 t="s">
        <v>142</v>
      </c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</row>
    <row r="46" spans="1:59" outlineLevel="1" x14ac:dyDescent="0.2">
      <c r="A46" s="151"/>
      <c r="B46" s="161"/>
      <c r="C46" s="183" t="s">
        <v>187</v>
      </c>
      <c r="D46" s="164"/>
      <c r="E46" s="168">
        <v>33.28</v>
      </c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3"/>
      <c r="S46" s="172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 t="s">
        <v>142</v>
      </c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</row>
    <row r="47" spans="1:59" ht="22.5" outlineLevel="1" x14ac:dyDescent="0.2">
      <c r="A47" s="151"/>
      <c r="B47" s="161"/>
      <c r="C47" s="183" t="s">
        <v>188</v>
      </c>
      <c r="D47" s="164"/>
      <c r="E47" s="168">
        <v>21.2</v>
      </c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3"/>
      <c r="S47" s="172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 t="s">
        <v>142</v>
      </c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</row>
    <row r="48" spans="1:59" outlineLevel="1" x14ac:dyDescent="0.2">
      <c r="A48" s="151"/>
      <c r="B48" s="161"/>
      <c r="C48" s="183" t="s">
        <v>189</v>
      </c>
      <c r="D48" s="164"/>
      <c r="E48" s="168">
        <v>9.36</v>
      </c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3"/>
      <c r="S48" s="172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 t="s">
        <v>142</v>
      </c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</row>
    <row r="49" spans="1:59" outlineLevel="1" x14ac:dyDescent="0.2">
      <c r="A49" s="151"/>
      <c r="B49" s="161"/>
      <c r="C49" s="183" t="s">
        <v>190</v>
      </c>
      <c r="D49" s="164"/>
      <c r="E49" s="168">
        <v>20.7</v>
      </c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3"/>
      <c r="S49" s="172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 t="s">
        <v>130</v>
      </c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</row>
    <row r="50" spans="1:59" outlineLevel="1" x14ac:dyDescent="0.2">
      <c r="A50" s="151">
        <v>23</v>
      </c>
      <c r="B50" s="161" t="s">
        <v>191</v>
      </c>
      <c r="C50" s="182" t="s">
        <v>192</v>
      </c>
      <c r="D50" s="163" t="s">
        <v>133</v>
      </c>
      <c r="E50" s="167">
        <v>84.54</v>
      </c>
      <c r="F50" s="235"/>
      <c r="G50" s="172">
        <f>ROUND(E50*F50,2)</f>
        <v>0</v>
      </c>
      <c r="H50" s="172">
        <v>0</v>
      </c>
      <c r="I50" s="172">
        <f>ROUND(E50*H50,2)</f>
        <v>0</v>
      </c>
      <c r="J50" s="172">
        <v>103.5</v>
      </c>
      <c r="K50" s="172">
        <f>ROUND(E50*J50,2)</f>
        <v>8749.89</v>
      </c>
      <c r="L50" s="172">
        <v>21</v>
      </c>
      <c r="M50" s="172">
        <f>G50*(1+L50/100)</f>
        <v>0</v>
      </c>
      <c r="N50" s="172">
        <v>0</v>
      </c>
      <c r="O50" s="172">
        <f>ROUND(E50*N50,2)</f>
        <v>0</v>
      </c>
      <c r="P50" s="172">
        <v>0</v>
      </c>
      <c r="Q50" s="172">
        <f>ROUND(E50*P50,2)</f>
        <v>0</v>
      </c>
      <c r="R50" s="173" t="s">
        <v>180</v>
      </c>
      <c r="S50" s="172" t="s">
        <v>129</v>
      </c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 t="s">
        <v>130</v>
      </c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</row>
    <row r="51" spans="1:59" outlineLevel="1" x14ac:dyDescent="0.2">
      <c r="A51" s="151">
        <v>24</v>
      </c>
      <c r="B51" s="161" t="s">
        <v>193</v>
      </c>
      <c r="C51" s="182" t="s">
        <v>194</v>
      </c>
      <c r="D51" s="163" t="s">
        <v>127</v>
      </c>
      <c r="E51" s="167">
        <v>2</v>
      </c>
      <c r="F51" s="235"/>
      <c r="G51" s="172">
        <f>ROUND(E51*F51,2)</f>
        <v>0</v>
      </c>
      <c r="H51" s="172">
        <v>0</v>
      </c>
      <c r="I51" s="172">
        <f>ROUND(E51*H51,2)</f>
        <v>0</v>
      </c>
      <c r="J51" s="172">
        <v>490</v>
      </c>
      <c r="K51" s="172">
        <f>ROUND(E51*J51,2)</f>
        <v>980</v>
      </c>
      <c r="L51" s="172">
        <v>21</v>
      </c>
      <c r="M51" s="172">
        <f>G51*(1+L51/100)</f>
        <v>0</v>
      </c>
      <c r="N51" s="172">
        <v>3.47E-3</v>
      </c>
      <c r="O51" s="172">
        <f>ROUND(E51*N51,2)</f>
        <v>0.01</v>
      </c>
      <c r="P51" s="172">
        <v>0</v>
      </c>
      <c r="Q51" s="172">
        <f>ROUND(E51*P51,2)</f>
        <v>0</v>
      </c>
      <c r="R51" s="173" t="s">
        <v>180</v>
      </c>
      <c r="S51" s="172" t="s">
        <v>129</v>
      </c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 t="s">
        <v>130</v>
      </c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</row>
    <row r="52" spans="1:59" outlineLevel="1" x14ac:dyDescent="0.2">
      <c r="A52" s="151">
        <v>25</v>
      </c>
      <c r="B52" s="161" t="s">
        <v>195</v>
      </c>
      <c r="C52" s="182" t="s">
        <v>196</v>
      </c>
      <c r="D52" s="163" t="s">
        <v>162</v>
      </c>
      <c r="E52" s="167">
        <v>6.447E-2</v>
      </c>
      <c r="F52" s="235"/>
      <c r="G52" s="172">
        <f>ROUND(E52*F52,2)</f>
        <v>0</v>
      </c>
      <c r="H52" s="172">
        <v>0</v>
      </c>
      <c r="I52" s="172">
        <f>ROUND(E52*H52,2)</f>
        <v>0</v>
      </c>
      <c r="J52" s="172">
        <v>33280</v>
      </c>
      <c r="K52" s="172">
        <f>ROUND(E52*J52,2)</f>
        <v>2145.56</v>
      </c>
      <c r="L52" s="172">
        <v>21</v>
      </c>
      <c r="M52" s="172">
        <f>G52*(1+L52/100)</f>
        <v>0</v>
      </c>
      <c r="N52" s="172">
        <v>1.0211600000000001</v>
      </c>
      <c r="O52" s="172">
        <f>ROUND(E52*N52,2)</f>
        <v>7.0000000000000007E-2</v>
      </c>
      <c r="P52" s="172">
        <v>0</v>
      </c>
      <c r="Q52" s="172">
        <f>ROUND(E52*P52,2)</f>
        <v>0</v>
      </c>
      <c r="R52" s="173" t="s">
        <v>180</v>
      </c>
      <c r="S52" s="172" t="s">
        <v>129</v>
      </c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 t="s">
        <v>142</v>
      </c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</row>
    <row r="53" spans="1:59" ht="22.5" outlineLevel="1" x14ac:dyDescent="0.2">
      <c r="A53" s="151"/>
      <c r="B53" s="161"/>
      <c r="C53" s="183" t="s">
        <v>197</v>
      </c>
      <c r="D53" s="164"/>
      <c r="E53" s="168">
        <v>6.447E-2</v>
      </c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3"/>
      <c r="S53" s="172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 t="s">
        <v>130</v>
      </c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</row>
    <row r="54" spans="1:59" outlineLevel="1" x14ac:dyDescent="0.2">
      <c r="A54" s="151">
        <v>26</v>
      </c>
      <c r="B54" s="161" t="s">
        <v>198</v>
      </c>
      <c r="C54" s="182" t="s">
        <v>199</v>
      </c>
      <c r="D54" s="163" t="s">
        <v>127</v>
      </c>
      <c r="E54" s="167">
        <v>3</v>
      </c>
      <c r="F54" s="235"/>
      <c r="G54" s="172">
        <f>ROUND(E54*F54,2)</f>
        <v>0</v>
      </c>
      <c r="H54" s="172">
        <v>0</v>
      </c>
      <c r="I54" s="172">
        <f>ROUND(E54*H54,2)</f>
        <v>0</v>
      </c>
      <c r="J54" s="172">
        <v>435</v>
      </c>
      <c r="K54" s="172">
        <f>ROUND(E54*J54,2)</f>
        <v>1305</v>
      </c>
      <c r="L54" s="172">
        <v>21</v>
      </c>
      <c r="M54" s="172">
        <f>G54*(1+L54/100)</f>
        <v>0</v>
      </c>
      <c r="N54" s="172">
        <v>0</v>
      </c>
      <c r="O54" s="172">
        <f>ROUND(E54*N54,2)</f>
        <v>0</v>
      </c>
      <c r="P54" s="172">
        <v>0</v>
      </c>
      <c r="Q54" s="172">
        <f>ROUND(E54*P54,2)</f>
        <v>0</v>
      </c>
      <c r="R54" s="173"/>
      <c r="S54" s="172" t="s">
        <v>163</v>
      </c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 t="s">
        <v>142</v>
      </c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</row>
    <row r="55" spans="1:59" x14ac:dyDescent="0.2">
      <c r="A55" s="151"/>
      <c r="B55" s="161"/>
      <c r="C55" s="183" t="s">
        <v>200</v>
      </c>
      <c r="D55" s="164"/>
      <c r="E55" s="168">
        <v>3</v>
      </c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3"/>
      <c r="S55" s="172"/>
      <c r="AD55" t="s">
        <v>125</v>
      </c>
    </row>
    <row r="56" spans="1:59" outlineLevel="1" x14ac:dyDescent="0.2">
      <c r="A56" s="157" t="s">
        <v>124</v>
      </c>
      <c r="B56" s="162" t="s">
        <v>55</v>
      </c>
      <c r="C56" s="184" t="s">
        <v>56</v>
      </c>
      <c r="D56" s="165"/>
      <c r="E56" s="169"/>
      <c r="F56" s="174"/>
      <c r="G56" s="174">
        <f>SUM(G57:G99)</f>
        <v>0</v>
      </c>
      <c r="H56" s="174"/>
      <c r="I56" s="174">
        <f>SUM(I57:I99)</f>
        <v>4580.5</v>
      </c>
      <c r="J56" s="174"/>
      <c r="K56" s="174">
        <f>SUM(K57:K99)</f>
        <v>157014.54999999999</v>
      </c>
      <c r="L56" s="174"/>
      <c r="M56" s="174">
        <f>SUM(M57:M99)</f>
        <v>0</v>
      </c>
      <c r="N56" s="174"/>
      <c r="O56" s="174">
        <f>SUM(O57:O99)</f>
        <v>23.669999999999998</v>
      </c>
      <c r="P56" s="174"/>
      <c r="Q56" s="174">
        <f>SUM(Q57:Q99)</f>
        <v>0</v>
      </c>
      <c r="R56" s="175"/>
      <c r="S56" s="174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 t="s">
        <v>130</v>
      </c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</row>
    <row r="57" spans="1:59" ht="22.5" outlineLevel="1" x14ac:dyDescent="0.2">
      <c r="A57" s="151">
        <v>27</v>
      </c>
      <c r="B57" s="161" t="s">
        <v>201</v>
      </c>
      <c r="C57" s="182" t="s">
        <v>202</v>
      </c>
      <c r="D57" s="163" t="s">
        <v>133</v>
      </c>
      <c r="E57" s="167">
        <v>12.25</v>
      </c>
      <c r="F57" s="235"/>
      <c r="G57" s="172">
        <f>ROUND(E57*F57,2)</f>
        <v>0</v>
      </c>
      <c r="H57" s="172">
        <v>0</v>
      </c>
      <c r="I57" s="172">
        <f>ROUND(E57*H57,2)</f>
        <v>0</v>
      </c>
      <c r="J57" s="172">
        <v>1633</v>
      </c>
      <c r="K57" s="172">
        <f>ROUND(E57*J57,2)</f>
        <v>20004.25</v>
      </c>
      <c r="L57" s="172">
        <v>21</v>
      </c>
      <c r="M57" s="172">
        <f>G57*(1+L57/100)</f>
        <v>0</v>
      </c>
      <c r="N57" s="172">
        <v>0.17818999999999999</v>
      </c>
      <c r="O57" s="172">
        <f>ROUND(E57*N57,2)</f>
        <v>2.1800000000000002</v>
      </c>
      <c r="P57" s="172">
        <v>0</v>
      </c>
      <c r="Q57" s="172">
        <f>ROUND(E57*P57,2)</f>
        <v>0</v>
      </c>
      <c r="R57" s="173" t="s">
        <v>180</v>
      </c>
      <c r="S57" s="172" t="s">
        <v>129</v>
      </c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 t="s">
        <v>142</v>
      </c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</row>
    <row r="58" spans="1:59" outlineLevel="1" x14ac:dyDescent="0.2">
      <c r="A58" s="151"/>
      <c r="B58" s="161"/>
      <c r="C58" s="183" t="s">
        <v>203</v>
      </c>
      <c r="D58" s="164"/>
      <c r="E58" s="168">
        <v>1.04</v>
      </c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3"/>
      <c r="S58" s="172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 t="s">
        <v>142</v>
      </c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</row>
    <row r="59" spans="1:59" outlineLevel="1" x14ac:dyDescent="0.2">
      <c r="A59" s="151"/>
      <c r="B59" s="161"/>
      <c r="C59" s="183" t="s">
        <v>204</v>
      </c>
      <c r="D59" s="164"/>
      <c r="E59" s="168">
        <v>11.21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3"/>
      <c r="S59" s="172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 t="s">
        <v>130</v>
      </c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</row>
    <row r="60" spans="1:59" ht="22.5" outlineLevel="1" x14ac:dyDescent="0.2">
      <c r="A60" s="151">
        <v>28</v>
      </c>
      <c r="B60" s="161" t="s">
        <v>205</v>
      </c>
      <c r="C60" s="182" t="s">
        <v>206</v>
      </c>
      <c r="D60" s="163" t="s">
        <v>133</v>
      </c>
      <c r="E60" s="167">
        <v>28.445</v>
      </c>
      <c r="F60" s="235"/>
      <c r="G60" s="172">
        <f>ROUND(E60*F60,2)</f>
        <v>0</v>
      </c>
      <c r="H60" s="172">
        <v>0</v>
      </c>
      <c r="I60" s="172">
        <f>ROUND(E60*H60,2)</f>
        <v>0</v>
      </c>
      <c r="J60" s="172">
        <v>2095</v>
      </c>
      <c r="K60" s="172">
        <f>ROUND(E60*J60,2)</f>
        <v>59592.28</v>
      </c>
      <c r="L60" s="172">
        <v>21</v>
      </c>
      <c r="M60" s="172">
        <f>G60*(1+L60/100)</f>
        <v>0</v>
      </c>
      <c r="N60" s="172">
        <v>0.22519</v>
      </c>
      <c r="O60" s="172">
        <f>ROUND(E60*N60,2)</f>
        <v>6.41</v>
      </c>
      <c r="P60" s="172">
        <v>0</v>
      </c>
      <c r="Q60" s="172">
        <f>ROUND(E60*P60,2)</f>
        <v>0</v>
      </c>
      <c r="R60" s="173" t="s">
        <v>180</v>
      </c>
      <c r="S60" s="172" t="s">
        <v>129</v>
      </c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 t="s">
        <v>142</v>
      </c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</row>
    <row r="61" spans="1:59" outlineLevel="1" x14ac:dyDescent="0.2">
      <c r="A61" s="151"/>
      <c r="B61" s="161"/>
      <c r="C61" s="183" t="s">
        <v>207</v>
      </c>
      <c r="D61" s="164"/>
      <c r="E61" s="168">
        <v>35.200000000000003</v>
      </c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3"/>
      <c r="S61" s="172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 t="s">
        <v>142</v>
      </c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</row>
    <row r="62" spans="1:59" outlineLevel="1" x14ac:dyDescent="0.2">
      <c r="A62" s="151"/>
      <c r="B62" s="161"/>
      <c r="C62" s="183" t="s">
        <v>208</v>
      </c>
      <c r="D62" s="164"/>
      <c r="E62" s="168">
        <v>-6.7549999999999999</v>
      </c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3"/>
      <c r="S62" s="172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 t="s">
        <v>130</v>
      </c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</row>
    <row r="63" spans="1:59" outlineLevel="1" x14ac:dyDescent="0.2">
      <c r="A63" s="151">
        <v>29</v>
      </c>
      <c r="B63" s="161" t="s">
        <v>209</v>
      </c>
      <c r="C63" s="182" t="s">
        <v>210</v>
      </c>
      <c r="D63" s="163" t="s">
        <v>140</v>
      </c>
      <c r="E63" s="167">
        <v>1.17</v>
      </c>
      <c r="F63" s="235"/>
      <c r="G63" s="172">
        <f>ROUND(E63*F63,2)</f>
        <v>0</v>
      </c>
      <c r="H63" s="172">
        <v>0</v>
      </c>
      <c r="I63" s="172">
        <f>ROUND(E63*H63,2)</f>
        <v>0</v>
      </c>
      <c r="J63" s="172">
        <v>2690</v>
      </c>
      <c r="K63" s="172">
        <f>ROUND(E63*J63,2)</f>
        <v>3147.3</v>
      </c>
      <c r="L63" s="172">
        <v>21</v>
      </c>
      <c r="M63" s="172">
        <f>G63*(1+L63/100)</f>
        <v>0</v>
      </c>
      <c r="N63" s="172">
        <v>2.5276700000000001</v>
      </c>
      <c r="O63" s="172">
        <f>ROUND(E63*N63,2)</f>
        <v>2.96</v>
      </c>
      <c r="P63" s="172">
        <v>0</v>
      </c>
      <c r="Q63" s="172">
        <f>ROUND(E63*P63,2)</f>
        <v>0</v>
      </c>
      <c r="R63" s="173" t="s">
        <v>180</v>
      </c>
      <c r="S63" s="172" t="s">
        <v>129</v>
      </c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 t="s">
        <v>142</v>
      </c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</row>
    <row r="64" spans="1:59" outlineLevel="1" x14ac:dyDescent="0.2">
      <c r="A64" s="151"/>
      <c r="B64" s="161"/>
      <c r="C64" s="183" t="s">
        <v>211</v>
      </c>
      <c r="D64" s="164"/>
      <c r="E64" s="168">
        <v>0.54</v>
      </c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3"/>
      <c r="S64" s="172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 t="s">
        <v>142</v>
      </c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</row>
    <row r="65" spans="1:59" outlineLevel="1" x14ac:dyDescent="0.2">
      <c r="A65" s="151"/>
      <c r="B65" s="161"/>
      <c r="C65" s="183" t="s">
        <v>212</v>
      </c>
      <c r="D65" s="164"/>
      <c r="E65" s="168">
        <v>0.63</v>
      </c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3"/>
      <c r="S65" s="172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 t="s">
        <v>130</v>
      </c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</row>
    <row r="66" spans="1:59" outlineLevel="1" x14ac:dyDescent="0.2">
      <c r="A66" s="151">
        <v>30</v>
      </c>
      <c r="B66" s="161" t="s">
        <v>213</v>
      </c>
      <c r="C66" s="182" t="s">
        <v>214</v>
      </c>
      <c r="D66" s="163" t="s">
        <v>133</v>
      </c>
      <c r="E66" s="167">
        <v>6.9</v>
      </c>
      <c r="F66" s="235"/>
      <c r="G66" s="172">
        <f>ROUND(E66*F66,2)</f>
        <v>0</v>
      </c>
      <c r="H66" s="172">
        <v>0</v>
      </c>
      <c r="I66" s="172">
        <f>ROUND(E66*H66,2)</f>
        <v>0</v>
      </c>
      <c r="J66" s="172">
        <v>545</v>
      </c>
      <c r="K66" s="172">
        <f>ROUND(E66*J66,2)</f>
        <v>3760.5</v>
      </c>
      <c r="L66" s="172">
        <v>21</v>
      </c>
      <c r="M66" s="172">
        <f>G66*(1+L66/100)</f>
        <v>0</v>
      </c>
      <c r="N66" s="172">
        <v>3.5249999999999997E-2</v>
      </c>
      <c r="O66" s="172">
        <f>ROUND(E66*N66,2)</f>
        <v>0.24</v>
      </c>
      <c r="P66" s="172">
        <v>0</v>
      </c>
      <c r="Q66" s="172">
        <f>ROUND(E66*P66,2)</f>
        <v>0</v>
      </c>
      <c r="R66" s="173" t="s">
        <v>180</v>
      </c>
      <c r="S66" s="172" t="s">
        <v>129</v>
      </c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 t="s">
        <v>142</v>
      </c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</row>
    <row r="67" spans="1:59" outlineLevel="1" x14ac:dyDescent="0.2">
      <c r="A67" s="151"/>
      <c r="B67" s="161"/>
      <c r="C67" s="183" t="s">
        <v>215</v>
      </c>
      <c r="D67" s="164"/>
      <c r="E67" s="168">
        <v>4.2</v>
      </c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3"/>
      <c r="S67" s="172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 t="s">
        <v>142</v>
      </c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</row>
    <row r="68" spans="1:59" outlineLevel="1" x14ac:dyDescent="0.2">
      <c r="A68" s="151"/>
      <c r="B68" s="161"/>
      <c r="C68" s="183" t="s">
        <v>216</v>
      </c>
      <c r="D68" s="164"/>
      <c r="E68" s="168">
        <v>2.7</v>
      </c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3"/>
      <c r="S68" s="172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 t="s">
        <v>130</v>
      </c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</row>
    <row r="69" spans="1:59" ht="22.5" outlineLevel="1" x14ac:dyDescent="0.2">
      <c r="A69" s="151">
        <v>31</v>
      </c>
      <c r="B69" s="161" t="s">
        <v>217</v>
      </c>
      <c r="C69" s="182" t="s">
        <v>218</v>
      </c>
      <c r="D69" s="163" t="s">
        <v>133</v>
      </c>
      <c r="E69" s="167">
        <v>6.9</v>
      </c>
      <c r="F69" s="235"/>
      <c r="G69" s="172">
        <f>ROUND(E69*F69,2)</f>
        <v>0</v>
      </c>
      <c r="H69" s="172">
        <v>0</v>
      </c>
      <c r="I69" s="172">
        <f>ROUND(E69*H69,2)</f>
        <v>0</v>
      </c>
      <c r="J69" s="172">
        <v>202.5</v>
      </c>
      <c r="K69" s="172">
        <f>ROUND(E69*J69,2)</f>
        <v>1397.25</v>
      </c>
      <c r="L69" s="172">
        <v>21</v>
      </c>
      <c r="M69" s="172">
        <f>G69*(1+L69/100)</f>
        <v>0</v>
      </c>
      <c r="N69" s="172">
        <v>0</v>
      </c>
      <c r="O69" s="172">
        <f>ROUND(E69*N69,2)</f>
        <v>0</v>
      </c>
      <c r="P69" s="172">
        <v>0</v>
      </c>
      <c r="Q69" s="172">
        <f>ROUND(E69*P69,2)</f>
        <v>0</v>
      </c>
      <c r="R69" s="173" t="s">
        <v>180</v>
      </c>
      <c r="S69" s="172" t="s">
        <v>129</v>
      </c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 t="s">
        <v>130</v>
      </c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</row>
    <row r="70" spans="1:59" outlineLevel="1" x14ac:dyDescent="0.2">
      <c r="A70" s="151">
        <v>32</v>
      </c>
      <c r="B70" s="161" t="s">
        <v>219</v>
      </c>
      <c r="C70" s="182" t="s">
        <v>220</v>
      </c>
      <c r="D70" s="163" t="s">
        <v>140</v>
      </c>
      <c r="E70" s="167">
        <v>0.32400000000000001</v>
      </c>
      <c r="F70" s="235"/>
      <c r="G70" s="172">
        <f>ROUND(E70*F70,2)</f>
        <v>0</v>
      </c>
      <c r="H70" s="172">
        <v>0</v>
      </c>
      <c r="I70" s="172">
        <f>ROUND(E70*H70,2)</f>
        <v>0</v>
      </c>
      <c r="J70" s="172">
        <v>4710</v>
      </c>
      <c r="K70" s="172">
        <f>ROUND(E70*J70,2)</f>
        <v>1526.04</v>
      </c>
      <c r="L70" s="172">
        <v>21</v>
      </c>
      <c r="M70" s="172">
        <f>G70*(1+L70/100)</f>
        <v>0</v>
      </c>
      <c r="N70" s="172">
        <v>1.81803</v>
      </c>
      <c r="O70" s="172">
        <f>ROUND(E70*N70,2)</f>
        <v>0.59</v>
      </c>
      <c r="P70" s="172">
        <v>0</v>
      </c>
      <c r="Q70" s="172">
        <f>ROUND(E70*P70,2)</f>
        <v>0</v>
      </c>
      <c r="R70" s="173" t="s">
        <v>180</v>
      </c>
      <c r="S70" s="172" t="s">
        <v>129</v>
      </c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 t="s">
        <v>142</v>
      </c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</row>
    <row r="71" spans="1:59" outlineLevel="1" x14ac:dyDescent="0.2">
      <c r="A71" s="151"/>
      <c r="B71" s="161"/>
      <c r="C71" s="183" t="s">
        <v>221</v>
      </c>
      <c r="D71" s="164"/>
      <c r="E71" s="168">
        <v>0.32400000000000001</v>
      </c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3"/>
      <c r="S71" s="172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 t="s">
        <v>130</v>
      </c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</row>
    <row r="72" spans="1:59" outlineLevel="1" x14ac:dyDescent="0.2">
      <c r="A72" s="151">
        <v>33</v>
      </c>
      <c r="B72" s="161" t="s">
        <v>222</v>
      </c>
      <c r="C72" s="182" t="s">
        <v>223</v>
      </c>
      <c r="D72" s="163" t="s">
        <v>133</v>
      </c>
      <c r="E72" s="167">
        <v>0.20250000000000001</v>
      </c>
      <c r="F72" s="235"/>
      <c r="G72" s="172">
        <f>ROUND(E72*F72,2)</f>
        <v>0</v>
      </c>
      <c r="H72" s="172">
        <v>0</v>
      </c>
      <c r="I72" s="172">
        <f>ROUND(E72*H72,2)</f>
        <v>0</v>
      </c>
      <c r="J72" s="172">
        <v>1264</v>
      </c>
      <c r="K72" s="172">
        <f>ROUND(E72*J72,2)</f>
        <v>255.96</v>
      </c>
      <c r="L72" s="172">
        <v>21</v>
      </c>
      <c r="M72" s="172">
        <f>G72*(1+L72/100)</f>
        <v>0</v>
      </c>
      <c r="N72" s="172">
        <v>0.23185</v>
      </c>
      <c r="O72" s="172">
        <f>ROUND(E72*N72,2)</f>
        <v>0.05</v>
      </c>
      <c r="P72" s="172">
        <v>0</v>
      </c>
      <c r="Q72" s="172">
        <f>ROUND(E72*P72,2)</f>
        <v>0</v>
      </c>
      <c r="R72" s="173" t="s">
        <v>180</v>
      </c>
      <c r="S72" s="172" t="s">
        <v>129</v>
      </c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 t="s">
        <v>142</v>
      </c>
      <c r="AE72" s="150"/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</row>
    <row r="73" spans="1:59" outlineLevel="1" x14ac:dyDescent="0.2">
      <c r="A73" s="151"/>
      <c r="B73" s="161"/>
      <c r="C73" s="183" t="s">
        <v>224</v>
      </c>
      <c r="D73" s="164"/>
      <c r="E73" s="168">
        <v>0.20250000000000001</v>
      </c>
      <c r="F73" s="172"/>
      <c r="G73" s="172"/>
      <c r="H73" s="172"/>
      <c r="I73" s="172"/>
      <c r="J73" s="172"/>
      <c r="K73" s="172"/>
      <c r="L73" s="172"/>
      <c r="M73" s="172"/>
      <c r="N73" s="172"/>
      <c r="O73" s="172"/>
      <c r="P73" s="172"/>
      <c r="Q73" s="172"/>
      <c r="R73" s="173"/>
      <c r="S73" s="172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 t="s">
        <v>130</v>
      </c>
      <c r="AE73" s="150"/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</row>
    <row r="74" spans="1:59" outlineLevel="1" x14ac:dyDescent="0.2">
      <c r="A74" s="151">
        <v>34</v>
      </c>
      <c r="B74" s="161" t="s">
        <v>225</v>
      </c>
      <c r="C74" s="182" t="s">
        <v>226</v>
      </c>
      <c r="D74" s="163" t="s">
        <v>127</v>
      </c>
      <c r="E74" s="167">
        <v>8</v>
      </c>
      <c r="F74" s="235"/>
      <c r="G74" s="172">
        <f t="shared" ref="G74:G80" si="6">ROUND(E74*F74,2)</f>
        <v>0</v>
      </c>
      <c r="H74" s="172">
        <v>0</v>
      </c>
      <c r="I74" s="172">
        <f t="shared" ref="I74:I80" si="7">ROUND(E74*H74,2)</f>
        <v>0</v>
      </c>
      <c r="J74" s="172">
        <v>156</v>
      </c>
      <c r="K74" s="172">
        <f t="shared" ref="K74:K80" si="8">ROUND(E74*J74,2)</f>
        <v>1248</v>
      </c>
      <c r="L74" s="172">
        <v>21</v>
      </c>
      <c r="M74" s="172">
        <f t="shared" ref="M74:M80" si="9">G74*(1+L74/100)</f>
        <v>0</v>
      </c>
      <c r="N74" s="172">
        <v>7.1300000000000001E-3</v>
      </c>
      <c r="O74" s="172">
        <f t="shared" ref="O74:O80" si="10">ROUND(E74*N74,2)</f>
        <v>0.06</v>
      </c>
      <c r="P74" s="172">
        <v>0</v>
      </c>
      <c r="Q74" s="172">
        <f t="shared" ref="Q74:Q80" si="11">ROUND(E74*P74,2)</f>
        <v>0</v>
      </c>
      <c r="R74" s="173" t="s">
        <v>227</v>
      </c>
      <c r="S74" s="172" t="s">
        <v>129</v>
      </c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 t="s">
        <v>130</v>
      </c>
      <c r="AE74" s="150"/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</row>
    <row r="75" spans="1:59" outlineLevel="1" x14ac:dyDescent="0.2">
      <c r="A75" s="151">
        <v>35</v>
      </c>
      <c r="B75" s="161" t="s">
        <v>228</v>
      </c>
      <c r="C75" s="182" t="s">
        <v>229</v>
      </c>
      <c r="D75" s="163" t="s">
        <v>127</v>
      </c>
      <c r="E75" s="167">
        <v>8</v>
      </c>
      <c r="F75" s="235"/>
      <c r="G75" s="172">
        <f t="shared" si="6"/>
        <v>0</v>
      </c>
      <c r="H75" s="172">
        <v>0</v>
      </c>
      <c r="I75" s="172">
        <f t="shared" si="7"/>
        <v>0</v>
      </c>
      <c r="J75" s="172">
        <v>277.5</v>
      </c>
      <c r="K75" s="172">
        <f t="shared" si="8"/>
        <v>2220</v>
      </c>
      <c r="L75" s="172">
        <v>21</v>
      </c>
      <c r="M75" s="172">
        <f t="shared" si="9"/>
        <v>0</v>
      </c>
      <c r="N75" s="172">
        <v>3.6659999999999998E-2</v>
      </c>
      <c r="O75" s="172">
        <f t="shared" si="10"/>
        <v>0.28999999999999998</v>
      </c>
      <c r="P75" s="172">
        <v>0</v>
      </c>
      <c r="Q75" s="172">
        <f t="shared" si="11"/>
        <v>0</v>
      </c>
      <c r="R75" s="173" t="s">
        <v>180</v>
      </c>
      <c r="S75" s="172" t="s">
        <v>129</v>
      </c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 t="s">
        <v>130</v>
      </c>
      <c r="AE75" s="150"/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</row>
    <row r="76" spans="1:59" outlineLevel="1" x14ac:dyDescent="0.2">
      <c r="A76" s="151">
        <v>36</v>
      </c>
      <c r="B76" s="161" t="s">
        <v>230</v>
      </c>
      <c r="C76" s="182" t="s">
        <v>231</v>
      </c>
      <c r="D76" s="163" t="s">
        <v>127</v>
      </c>
      <c r="E76" s="167">
        <v>12</v>
      </c>
      <c r="F76" s="235"/>
      <c r="G76" s="172">
        <f t="shared" si="6"/>
        <v>0</v>
      </c>
      <c r="H76" s="172">
        <v>0</v>
      </c>
      <c r="I76" s="172">
        <f t="shared" si="7"/>
        <v>0</v>
      </c>
      <c r="J76" s="172">
        <v>391.5</v>
      </c>
      <c r="K76" s="172">
        <f t="shared" si="8"/>
        <v>4698</v>
      </c>
      <c r="L76" s="172">
        <v>21</v>
      </c>
      <c r="M76" s="172">
        <f t="shared" si="9"/>
        <v>0</v>
      </c>
      <c r="N76" s="172">
        <v>5.4510000000000003E-2</v>
      </c>
      <c r="O76" s="172">
        <f t="shared" si="10"/>
        <v>0.65</v>
      </c>
      <c r="P76" s="172">
        <v>0</v>
      </c>
      <c r="Q76" s="172">
        <f t="shared" si="11"/>
        <v>0</v>
      </c>
      <c r="R76" s="173" t="s">
        <v>180</v>
      </c>
      <c r="S76" s="172" t="s">
        <v>129</v>
      </c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 t="s">
        <v>130</v>
      </c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</row>
    <row r="77" spans="1:59" outlineLevel="1" x14ac:dyDescent="0.2">
      <c r="A77" s="151">
        <v>37</v>
      </c>
      <c r="B77" s="161" t="s">
        <v>232</v>
      </c>
      <c r="C77" s="182" t="s">
        <v>233</v>
      </c>
      <c r="D77" s="163" t="s">
        <v>127</v>
      </c>
      <c r="E77" s="167">
        <v>4</v>
      </c>
      <c r="F77" s="235"/>
      <c r="G77" s="172">
        <f t="shared" si="6"/>
        <v>0</v>
      </c>
      <c r="H77" s="172">
        <v>0</v>
      </c>
      <c r="I77" s="172">
        <f t="shared" si="7"/>
        <v>0</v>
      </c>
      <c r="J77" s="172">
        <v>484</v>
      </c>
      <c r="K77" s="172">
        <f t="shared" si="8"/>
        <v>1936</v>
      </c>
      <c r="L77" s="172">
        <v>21</v>
      </c>
      <c r="M77" s="172">
        <f t="shared" si="9"/>
        <v>0</v>
      </c>
      <c r="N77" s="172">
        <v>6.3479999999999995E-2</v>
      </c>
      <c r="O77" s="172">
        <f t="shared" si="10"/>
        <v>0.25</v>
      </c>
      <c r="P77" s="172">
        <v>0</v>
      </c>
      <c r="Q77" s="172">
        <f t="shared" si="11"/>
        <v>0</v>
      </c>
      <c r="R77" s="173" t="s">
        <v>180</v>
      </c>
      <c r="S77" s="172" t="s">
        <v>129</v>
      </c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 t="s">
        <v>130</v>
      </c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</row>
    <row r="78" spans="1:59" outlineLevel="1" x14ac:dyDescent="0.2">
      <c r="A78" s="151">
        <v>38</v>
      </c>
      <c r="B78" s="161" t="s">
        <v>234</v>
      </c>
      <c r="C78" s="182" t="s">
        <v>235</v>
      </c>
      <c r="D78" s="163" t="s">
        <v>127</v>
      </c>
      <c r="E78" s="167">
        <v>3</v>
      </c>
      <c r="F78" s="235"/>
      <c r="G78" s="172">
        <f t="shared" si="6"/>
        <v>0</v>
      </c>
      <c r="H78" s="172">
        <v>0</v>
      </c>
      <c r="I78" s="172">
        <f t="shared" si="7"/>
        <v>0</v>
      </c>
      <c r="J78" s="172">
        <v>197</v>
      </c>
      <c r="K78" s="172">
        <f t="shared" si="8"/>
        <v>591</v>
      </c>
      <c r="L78" s="172">
        <v>21</v>
      </c>
      <c r="M78" s="172">
        <f t="shared" si="9"/>
        <v>0</v>
      </c>
      <c r="N78" s="172">
        <v>1.8689999999999998E-2</v>
      </c>
      <c r="O78" s="172">
        <f t="shared" si="10"/>
        <v>0.06</v>
      </c>
      <c r="P78" s="172">
        <v>0</v>
      </c>
      <c r="Q78" s="172">
        <f t="shared" si="11"/>
        <v>0</v>
      </c>
      <c r="R78" s="173" t="s">
        <v>180</v>
      </c>
      <c r="S78" s="172" t="s">
        <v>129</v>
      </c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 t="s">
        <v>130</v>
      </c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</row>
    <row r="79" spans="1:59" outlineLevel="1" x14ac:dyDescent="0.2">
      <c r="A79" s="151">
        <v>39</v>
      </c>
      <c r="B79" s="161" t="s">
        <v>236</v>
      </c>
      <c r="C79" s="182" t="s">
        <v>237</v>
      </c>
      <c r="D79" s="163" t="s">
        <v>127</v>
      </c>
      <c r="E79" s="167">
        <v>3</v>
      </c>
      <c r="F79" s="235"/>
      <c r="G79" s="172">
        <f t="shared" si="6"/>
        <v>0</v>
      </c>
      <c r="H79" s="172">
        <v>0</v>
      </c>
      <c r="I79" s="172">
        <f t="shared" si="7"/>
        <v>0</v>
      </c>
      <c r="J79" s="172">
        <v>225.5</v>
      </c>
      <c r="K79" s="172">
        <f t="shared" si="8"/>
        <v>676.5</v>
      </c>
      <c r="L79" s="172">
        <v>21</v>
      </c>
      <c r="M79" s="172">
        <f t="shared" si="9"/>
        <v>0</v>
      </c>
      <c r="N79" s="172">
        <v>2.308E-2</v>
      </c>
      <c r="O79" s="172">
        <f t="shared" si="10"/>
        <v>7.0000000000000007E-2</v>
      </c>
      <c r="P79" s="172">
        <v>0</v>
      </c>
      <c r="Q79" s="172">
        <f t="shared" si="11"/>
        <v>0</v>
      </c>
      <c r="R79" s="173" t="s">
        <v>180</v>
      </c>
      <c r="S79" s="172" t="s">
        <v>129</v>
      </c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 t="s">
        <v>130</v>
      </c>
      <c r="AE79" s="150"/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</row>
    <row r="80" spans="1:59" outlineLevel="1" x14ac:dyDescent="0.2">
      <c r="A80" s="151">
        <v>40</v>
      </c>
      <c r="B80" s="161" t="s">
        <v>238</v>
      </c>
      <c r="C80" s="182" t="s">
        <v>239</v>
      </c>
      <c r="D80" s="163" t="s">
        <v>137</v>
      </c>
      <c r="E80" s="167">
        <v>10</v>
      </c>
      <c r="F80" s="235"/>
      <c r="G80" s="172">
        <f t="shared" si="6"/>
        <v>0</v>
      </c>
      <c r="H80" s="172">
        <v>0</v>
      </c>
      <c r="I80" s="172">
        <f t="shared" si="7"/>
        <v>0</v>
      </c>
      <c r="J80" s="172">
        <v>98.7</v>
      </c>
      <c r="K80" s="172">
        <f t="shared" si="8"/>
        <v>987</v>
      </c>
      <c r="L80" s="172">
        <v>21</v>
      </c>
      <c r="M80" s="172">
        <f t="shared" si="9"/>
        <v>0</v>
      </c>
      <c r="N80" s="172">
        <v>6.6E-4</v>
      </c>
      <c r="O80" s="172">
        <f t="shared" si="10"/>
        <v>0.01</v>
      </c>
      <c r="P80" s="172">
        <v>0</v>
      </c>
      <c r="Q80" s="172">
        <f t="shared" si="11"/>
        <v>0</v>
      </c>
      <c r="R80" s="173" t="s">
        <v>180</v>
      </c>
      <c r="S80" s="172" t="s">
        <v>129</v>
      </c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 t="s">
        <v>142</v>
      </c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</row>
    <row r="81" spans="1:59" outlineLevel="1" x14ac:dyDescent="0.2">
      <c r="A81" s="151"/>
      <c r="B81" s="161"/>
      <c r="C81" s="183" t="s">
        <v>240</v>
      </c>
      <c r="D81" s="164"/>
      <c r="E81" s="168">
        <v>10</v>
      </c>
      <c r="F81" s="172"/>
      <c r="G81" s="172"/>
      <c r="H81" s="172"/>
      <c r="I81" s="172"/>
      <c r="J81" s="172"/>
      <c r="K81" s="172"/>
      <c r="L81" s="172"/>
      <c r="M81" s="172"/>
      <c r="N81" s="172"/>
      <c r="O81" s="172"/>
      <c r="P81" s="172"/>
      <c r="Q81" s="172"/>
      <c r="R81" s="173"/>
      <c r="S81" s="172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 t="s">
        <v>130</v>
      </c>
      <c r="AE81" s="150"/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</row>
    <row r="82" spans="1:59" outlineLevel="1" x14ac:dyDescent="0.2">
      <c r="A82" s="151">
        <v>41</v>
      </c>
      <c r="B82" s="161" t="s">
        <v>241</v>
      </c>
      <c r="C82" s="182" t="s">
        <v>242</v>
      </c>
      <c r="D82" s="163" t="s">
        <v>162</v>
      </c>
      <c r="E82" s="167">
        <v>0.1353</v>
      </c>
      <c r="F82" s="235"/>
      <c r="G82" s="172">
        <f>ROUND(E82*F82,2)</f>
        <v>0</v>
      </c>
      <c r="H82" s="172">
        <v>0</v>
      </c>
      <c r="I82" s="172">
        <f>ROUND(E82*H82,2)</f>
        <v>0</v>
      </c>
      <c r="J82" s="172">
        <v>8635</v>
      </c>
      <c r="K82" s="172">
        <f>ROUND(E82*J82,2)</f>
        <v>1168.32</v>
      </c>
      <c r="L82" s="172">
        <v>21</v>
      </c>
      <c r="M82" s="172">
        <f>G82*(1+L82/100)</f>
        <v>0</v>
      </c>
      <c r="N82" s="172">
        <v>1.7090000000000001E-2</v>
      </c>
      <c r="O82" s="172">
        <f>ROUND(E82*N82,2)</f>
        <v>0</v>
      </c>
      <c r="P82" s="172">
        <v>0</v>
      </c>
      <c r="Q82" s="172">
        <f>ROUND(E82*P82,2)</f>
        <v>0</v>
      </c>
      <c r="R82" s="173" t="s">
        <v>180</v>
      </c>
      <c r="S82" s="172" t="s">
        <v>129</v>
      </c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 t="s">
        <v>142</v>
      </c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</row>
    <row r="83" spans="1:59" outlineLevel="1" x14ac:dyDescent="0.2">
      <c r="A83" s="151"/>
      <c r="B83" s="161"/>
      <c r="C83" s="183" t="s">
        <v>243</v>
      </c>
      <c r="D83" s="164"/>
      <c r="E83" s="168">
        <v>4.9500000000000002E-2</v>
      </c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3"/>
      <c r="S83" s="172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 t="s">
        <v>142</v>
      </c>
      <c r="AE83" s="150"/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</row>
    <row r="84" spans="1:59" outlineLevel="1" x14ac:dyDescent="0.2">
      <c r="A84" s="151"/>
      <c r="B84" s="161"/>
      <c r="C84" s="183" t="s">
        <v>244</v>
      </c>
      <c r="D84" s="164"/>
      <c r="E84" s="168">
        <v>8.5800000000000001E-2</v>
      </c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3"/>
      <c r="S84" s="172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 t="s">
        <v>130</v>
      </c>
      <c r="AE84" s="150"/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</row>
    <row r="85" spans="1:59" outlineLevel="1" x14ac:dyDescent="0.2">
      <c r="A85" s="151">
        <v>42</v>
      </c>
      <c r="B85" s="161" t="s">
        <v>245</v>
      </c>
      <c r="C85" s="182" t="s">
        <v>246</v>
      </c>
      <c r="D85" s="163" t="s">
        <v>133</v>
      </c>
      <c r="E85" s="167">
        <v>1.6</v>
      </c>
      <c r="F85" s="235"/>
      <c r="G85" s="172">
        <f>ROUND(E85*F85,2)</f>
        <v>0</v>
      </c>
      <c r="H85" s="172">
        <v>0</v>
      </c>
      <c r="I85" s="172">
        <f>ROUND(E85*H85,2)</f>
        <v>0</v>
      </c>
      <c r="J85" s="172">
        <v>524</v>
      </c>
      <c r="K85" s="172">
        <f>ROUND(E85*J85,2)</f>
        <v>838.4</v>
      </c>
      <c r="L85" s="172">
        <v>21</v>
      </c>
      <c r="M85" s="172">
        <f>G85*(1+L85/100)</f>
        <v>0</v>
      </c>
      <c r="N85" s="172">
        <v>0.12756999999999999</v>
      </c>
      <c r="O85" s="172">
        <f>ROUND(E85*N85,2)</f>
        <v>0.2</v>
      </c>
      <c r="P85" s="172">
        <v>0</v>
      </c>
      <c r="Q85" s="172">
        <f>ROUND(E85*P85,2)</f>
        <v>0</v>
      </c>
      <c r="R85" s="173" t="s">
        <v>247</v>
      </c>
      <c r="S85" s="172" t="s">
        <v>129</v>
      </c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 t="s">
        <v>142</v>
      </c>
      <c r="AE85" s="150"/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</row>
    <row r="86" spans="1:59" outlineLevel="1" x14ac:dyDescent="0.2">
      <c r="A86" s="151"/>
      <c r="B86" s="161"/>
      <c r="C86" s="183" t="s">
        <v>248</v>
      </c>
      <c r="D86" s="164"/>
      <c r="E86" s="168">
        <v>1.6</v>
      </c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172"/>
      <c r="R86" s="173"/>
      <c r="S86" s="172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 t="s">
        <v>130</v>
      </c>
      <c r="AE86" s="150"/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</row>
    <row r="87" spans="1:59" outlineLevel="1" x14ac:dyDescent="0.2">
      <c r="A87" s="151">
        <v>43</v>
      </c>
      <c r="B87" s="161" t="s">
        <v>249</v>
      </c>
      <c r="C87" s="182" t="s">
        <v>250</v>
      </c>
      <c r="D87" s="163" t="s">
        <v>133</v>
      </c>
      <c r="E87" s="167">
        <v>42.637500000000003</v>
      </c>
      <c r="F87" s="235"/>
      <c r="G87" s="172">
        <f>ROUND(E87*F87,2)</f>
        <v>0</v>
      </c>
      <c r="H87" s="172">
        <v>0</v>
      </c>
      <c r="I87" s="172">
        <f>ROUND(E87*H87,2)</f>
        <v>0</v>
      </c>
      <c r="J87" s="172">
        <v>566</v>
      </c>
      <c r="K87" s="172">
        <f>ROUND(E87*J87,2)</f>
        <v>24132.83</v>
      </c>
      <c r="L87" s="172">
        <v>21</v>
      </c>
      <c r="M87" s="172">
        <f>G87*(1+L87/100)</f>
        <v>0</v>
      </c>
      <c r="N87" s="172">
        <v>7.782E-2</v>
      </c>
      <c r="O87" s="172">
        <f>ROUND(E87*N87,2)</f>
        <v>3.32</v>
      </c>
      <c r="P87" s="172">
        <v>0</v>
      </c>
      <c r="Q87" s="172">
        <f>ROUND(E87*P87,2)</f>
        <v>0</v>
      </c>
      <c r="R87" s="173" t="s">
        <v>180</v>
      </c>
      <c r="S87" s="172" t="s">
        <v>129</v>
      </c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 t="s">
        <v>142</v>
      </c>
      <c r="AE87" s="150"/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</row>
    <row r="88" spans="1:59" outlineLevel="1" x14ac:dyDescent="0.2">
      <c r="A88" s="151"/>
      <c r="B88" s="161"/>
      <c r="C88" s="183" t="s">
        <v>251</v>
      </c>
      <c r="D88" s="164"/>
      <c r="E88" s="168">
        <v>41.112499999999997</v>
      </c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3"/>
      <c r="S88" s="172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 t="s">
        <v>142</v>
      </c>
      <c r="AE88" s="150"/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</row>
    <row r="89" spans="1:59" outlineLevel="1" x14ac:dyDescent="0.2">
      <c r="A89" s="151"/>
      <c r="B89" s="161"/>
      <c r="C89" s="183" t="s">
        <v>252</v>
      </c>
      <c r="D89" s="164"/>
      <c r="E89" s="168">
        <v>17.324999999999999</v>
      </c>
      <c r="F89" s="172"/>
      <c r="G89" s="172"/>
      <c r="H89" s="172"/>
      <c r="I89" s="172"/>
      <c r="J89" s="172"/>
      <c r="K89" s="172"/>
      <c r="L89" s="172"/>
      <c r="M89" s="172"/>
      <c r="N89" s="172"/>
      <c r="O89" s="172"/>
      <c r="P89" s="172"/>
      <c r="Q89" s="172"/>
      <c r="R89" s="173"/>
      <c r="S89" s="172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 t="s">
        <v>142</v>
      </c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</row>
    <row r="90" spans="1:59" outlineLevel="1" x14ac:dyDescent="0.2">
      <c r="A90" s="151"/>
      <c r="B90" s="161"/>
      <c r="C90" s="183" t="s">
        <v>253</v>
      </c>
      <c r="D90" s="164"/>
      <c r="E90" s="168">
        <v>-15.8</v>
      </c>
      <c r="F90" s="172"/>
      <c r="G90" s="172"/>
      <c r="H90" s="172"/>
      <c r="I90" s="172"/>
      <c r="J90" s="172"/>
      <c r="K90" s="172"/>
      <c r="L90" s="172"/>
      <c r="M90" s="172"/>
      <c r="N90" s="172"/>
      <c r="O90" s="172"/>
      <c r="P90" s="172"/>
      <c r="Q90" s="172"/>
      <c r="R90" s="173"/>
      <c r="S90" s="172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 t="s">
        <v>130</v>
      </c>
      <c r="AE90" s="150"/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</row>
    <row r="91" spans="1:59" outlineLevel="1" x14ac:dyDescent="0.2">
      <c r="A91" s="151">
        <v>44</v>
      </c>
      <c r="B91" s="161" t="s">
        <v>254</v>
      </c>
      <c r="C91" s="182" t="s">
        <v>255</v>
      </c>
      <c r="D91" s="163" t="s">
        <v>133</v>
      </c>
      <c r="E91" s="167">
        <v>44.935000000000002</v>
      </c>
      <c r="F91" s="235"/>
      <c r="G91" s="172">
        <f>ROUND(E91*F91,2)</f>
        <v>0</v>
      </c>
      <c r="H91" s="172">
        <v>0</v>
      </c>
      <c r="I91" s="172">
        <f>ROUND(E91*H91,2)</f>
        <v>0</v>
      </c>
      <c r="J91" s="172">
        <v>632</v>
      </c>
      <c r="K91" s="172">
        <f>ROUND(E91*J91,2)</f>
        <v>28398.92</v>
      </c>
      <c r="L91" s="172">
        <v>21</v>
      </c>
      <c r="M91" s="172">
        <f>G91*(1+L91/100)</f>
        <v>0</v>
      </c>
      <c r="N91" s="172">
        <v>0.12138</v>
      </c>
      <c r="O91" s="172">
        <f>ROUND(E91*N91,2)</f>
        <v>5.45</v>
      </c>
      <c r="P91" s="172">
        <v>0</v>
      </c>
      <c r="Q91" s="172">
        <f>ROUND(E91*P91,2)</f>
        <v>0</v>
      </c>
      <c r="R91" s="173" t="s">
        <v>180</v>
      </c>
      <c r="S91" s="172" t="s">
        <v>129</v>
      </c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 t="s">
        <v>142</v>
      </c>
      <c r="AE91" s="150"/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</row>
    <row r="92" spans="1:59" outlineLevel="1" x14ac:dyDescent="0.2">
      <c r="A92" s="151"/>
      <c r="B92" s="161"/>
      <c r="C92" s="183" t="s">
        <v>256</v>
      </c>
      <c r="D92" s="164"/>
      <c r="E92" s="168">
        <v>40.174999999999997</v>
      </c>
      <c r="F92" s="172"/>
      <c r="G92" s="172"/>
      <c r="H92" s="172"/>
      <c r="I92" s="172"/>
      <c r="J92" s="172"/>
      <c r="K92" s="172"/>
      <c r="L92" s="172"/>
      <c r="M92" s="172"/>
      <c r="N92" s="172"/>
      <c r="O92" s="172"/>
      <c r="P92" s="172"/>
      <c r="Q92" s="172"/>
      <c r="R92" s="173"/>
      <c r="S92" s="172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 t="s">
        <v>142</v>
      </c>
      <c r="AE92" s="150"/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</row>
    <row r="93" spans="1:59" outlineLevel="1" x14ac:dyDescent="0.2">
      <c r="A93" s="151"/>
      <c r="B93" s="161"/>
      <c r="C93" s="183" t="s">
        <v>257</v>
      </c>
      <c r="D93" s="164"/>
      <c r="E93" s="168">
        <v>2.76</v>
      </c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2"/>
      <c r="R93" s="173"/>
      <c r="S93" s="172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 t="s">
        <v>142</v>
      </c>
      <c r="AE93" s="150"/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</row>
    <row r="94" spans="1:59" outlineLevel="1" x14ac:dyDescent="0.2">
      <c r="A94" s="151"/>
      <c r="B94" s="161"/>
      <c r="C94" s="183" t="s">
        <v>258</v>
      </c>
      <c r="D94" s="164"/>
      <c r="E94" s="168">
        <v>2</v>
      </c>
      <c r="F94" s="172"/>
      <c r="G94" s="172"/>
      <c r="H94" s="172"/>
      <c r="I94" s="172"/>
      <c r="J94" s="172"/>
      <c r="K94" s="172"/>
      <c r="L94" s="172"/>
      <c r="M94" s="172"/>
      <c r="N94" s="172"/>
      <c r="O94" s="172"/>
      <c r="P94" s="172"/>
      <c r="Q94" s="172"/>
      <c r="R94" s="173"/>
      <c r="S94" s="172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 t="s">
        <v>130</v>
      </c>
      <c r="AE94" s="150"/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</row>
    <row r="95" spans="1:59" outlineLevel="1" x14ac:dyDescent="0.2">
      <c r="A95" s="151">
        <v>45</v>
      </c>
      <c r="B95" s="161" t="s">
        <v>259</v>
      </c>
      <c r="C95" s="182" t="s">
        <v>260</v>
      </c>
      <c r="D95" s="163" t="s">
        <v>140</v>
      </c>
      <c r="E95" s="167">
        <v>0.1</v>
      </c>
      <c r="F95" s="235"/>
      <c r="G95" s="172">
        <f>ROUND(E95*F95,2)</f>
        <v>0</v>
      </c>
      <c r="H95" s="172">
        <v>0</v>
      </c>
      <c r="I95" s="172">
        <f>ROUND(E95*H95,2)</f>
        <v>0</v>
      </c>
      <c r="J95" s="172">
        <v>4360</v>
      </c>
      <c r="K95" s="172">
        <f>ROUND(E95*J95,2)</f>
        <v>436</v>
      </c>
      <c r="L95" s="172">
        <v>21</v>
      </c>
      <c r="M95" s="172">
        <f>G95*(1+L95/100)</f>
        <v>0</v>
      </c>
      <c r="N95" s="172">
        <v>2.5698099999999999</v>
      </c>
      <c r="O95" s="172">
        <f>ROUND(E95*N95,2)</f>
        <v>0.26</v>
      </c>
      <c r="P95" s="172">
        <v>0</v>
      </c>
      <c r="Q95" s="172">
        <f>ROUND(E95*P95,2)</f>
        <v>0</v>
      </c>
      <c r="R95" s="173" t="s">
        <v>227</v>
      </c>
      <c r="S95" s="172" t="s">
        <v>129</v>
      </c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 t="s">
        <v>142</v>
      </c>
      <c r="AE95" s="150"/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</row>
    <row r="96" spans="1:59" outlineLevel="1" x14ac:dyDescent="0.2">
      <c r="A96" s="151"/>
      <c r="B96" s="161"/>
      <c r="C96" s="183" t="s">
        <v>261</v>
      </c>
      <c r="D96" s="164"/>
      <c r="E96" s="168">
        <v>0.1</v>
      </c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  <c r="Q96" s="172"/>
      <c r="R96" s="173"/>
      <c r="S96" s="172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 t="s">
        <v>266</v>
      </c>
      <c r="AE96" s="150"/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</row>
    <row r="97" spans="1:59" outlineLevel="1" x14ac:dyDescent="0.2">
      <c r="A97" s="151">
        <v>46</v>
      </c>
      <c r="B97" s="161" t="s">
        <v>262</v>
      </c>
      <c r="C97" s="182" t="s">
        <v>263</v>
      </c>
      <c r="D97" s="163" t="s">
        <v>264</v>
      </c>
      <c r="E97" s="167">
        <v>0.14612</v>
      </c>
      <c r="F97" s="235"/>
      <c r="G97" s="172">
        <f>ROUND(E97*F97,2)</f>
        <v>0</v>
      </c>
      <c r="H97" s="172">
        <v>22500</v>
      </c>
      <c r="I97" s="172">
        <f>ROUND(E97*H97,2)</f>
        <v>3287.7</v>
      </c>
      <c r="J97" s="172">
        <v>0</v>
      </c>
      <c r="K97" s="172">
        <f>ROUND(E97*J97,2)</f>
        <v>0</v>
      </c>
      <c r="L97" s="172">
        <v>21</v>
      </c>
      <c r="M97" s="172">
        <f>G97*(1+L97/100)</f>
        <v>0</v>
      </c>
      <c r="N97" s="172">
        <v>1</v>
      </c>
      <c r="O97" s="172">
        <f>ROUND(E97*N97,2)</f>
        <v>0.15</v>
      </c>
      <c r="P97" s="172">
        <v>0</v>
      </c>
      <c r="Q97" s="172">
        <f>ROUND(E97*P97,2)</f>
        <v>0</v>
      </c>
      <c r="R97" s="173" t="s">
        <v>265</v>
      </c>
      <c r="S97" s="172" t="s">
        <v>129</v>
      </c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 t="s">
        <v>142</v>
      </c>
      <c r="AE97" s="150"/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</row>
    <row r="98" spans="1:59" outlineLevel="1" x14ac:dyDescent="0.2">
      <c r="A98" s="151"/>
      <c r="B98" s="161"/>
      <c r="C98" s="183" t="s">
        <v>267</v>
      </c>
      <c r="D98" s="164"/>
      <c r="E98" s="168">
        <v>0.14612</v>
      </c>
      <c r="F98" s="172"/>
      <c r="G98" s="172"/>
      <c r="H98" s="172"/>
      <c r="I98" s="172"/>
      <c r="J98" s="172"/>
      <c r="K98" s="172"/>
      <c r="L98" s="172"/>
      <c r="M98" s="172"/>
      <c r="N98" s="172"/>
      <c r="O98" s="172"/>
      <c r="P98" s="172"/>
      <c r="Q98" s="172"/>
      <c r="R98" s="173"/>
      <c r="S98" s="172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 t="s">
        <v>266</v>
      </c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</row>
    <row r="99" spans="1:59" x14ac:dyDescent="0.2">
      <c r="A99" s="151">
        <v>47</v>
      </c>
      <c r="B99" s="161" t="s">
        <v>268</v>
      </c>
      <c r="C99" s="182" t="s">
        <v>269</v>
      </c>
      <c r="D99" s="163" t="s">
        <v>127</v>
      </c>
      <c r="E99" s="167">
        <v>8.08</v>
      </c>
      <c r="F99" s="235"/>
      <c r="G99" s="172">
        <f>ROUND(E99*F99,2)</f>
        <v>0</v>
      </c>
      <c r="H99" s="172">
        <v>160</v>
      </c>
      <c r="I99" s="172">
        <f>ROUND(E99*H99,2)</f>
        <v>1292.8</v>
      </c>
      <c r="J99" s="172">
        <v>0</v>
      </c>
      <c r="K99" s="172">
        <f>ROUND(E99*J99,2)</f>
        <v>0</v>
      </c>
      <c r="L99" s="172">
        <v>21</v>
      </c>
      <c r="M99" s="172">
        <f>G99*(1+L99/100)</f>
        <v>0</v>
      </c>
      <c r="N99" s="172">
        <v>5.8000000000000003E-2</v>
      </c>
      <c r="O99" s="172">
        <f>ROUND(E99*N99,2)</f>
        <v>0.47</v>
      </c>
      <c r="P99" s="172">
        <v>0</v>
      </c>
      <c r="Q99" s="172">
        <f>ROUND(E99*P99,2)</f>
        <v>0</v>
      </c>
      <c r="R99" s="173" t="s">
        <v>265</v>
      </c>
      <c r="S99" s="172" t="s">
        <v>129</v>
      </c>
      <c r="AD99" t="s">
        <v>125</v>
      </c>
    </row>
    <row r="100" spans="1:59" outlineLevel="1" x14ac:dyDescent="0.2">
      <c r="A100" s="157" t="s">
        <v>124</v>
      </c>
      <c r="B100" s="162" t="s">
        <v>57</v>
      </c>
      <c r="C100" s="184" t="s">
        <v>58</v>
      </c>
      <c r="D100" s="165"/>
      <c r="E100" s="169"/>
      <c r="F100" s="174"/>
      <c r="G100" s="174">
        <f>SUM(G101:G134)</f>
        <v>0</v>
      </c>
      <c r="H100" s="174"/>
      <c r="I100" s="174">
        <f>SUM(I101:I134)</f>
        <v>35313.57</v>
      </c>
      <c r="J100" s="174"/>
      <c r="K100" s="174">
        <f>SUM(K101:K134)</f>
        <v>58870.659999999996</v>
      </c>
      <c r="L100" s="174"/>
      <c r="M100" s="174">
        <f>SUM(M101:M134)</f>
        <v>0</v>
      </c>
      <c r="N100" s="174"/>
      <c r="O100" s="174">
        <f>SUM(O101:O134)</f>
        <v>9.17</v>
      </c>
      <c r="P100" s="174"/>
      <c r="Q100" s="174">
        <f>SUM(Q101:Q134)</f>
        <v>0</v>
      </c>
      <c r="R100" s="175"/>
      <c r="S100" s="174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 t="s">
        <v>130</v>
      </c>
      <c r="AE100" s="150"/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</row>
    <row r="101" spans="1:59" outlineLevel="1" x14ac:dyDescent="0.2">
      <c r="A101" s="151">
        <v>48</v>
      </c>
      <c r="B101" s="161" t="s">
        <v>270</v>
      </c>
      <c r="C101" s="182" t="s">
        <v>901</v>
      </c>
      <c r="D101" s="163" t="s">
        <v>133</v>
      </c>
      <c r="E101" s="167">
        <v>38.5</v>
      </c>
      <c r="F101" s="235"/>
      <c r="G101" s="172">
        <f>ROUND(E101*F101,2)</f>
        <v>0</v>
      </c>
      <c r="H101" s="172">
        <v>0</v>
      </c>
      <c r="I101" s="172">
        <f>ROUND(E101*H101,2)</f>
        <v>0</v>
      </c>
      <c r="J101" s="172">
        <v>637</v>
      </c>
      <c r="K101" s="172">
        <f>ROUND(E101*J101,2)</f>
        <v>24524.5</v>
      </c>
      <c r="L101" s="172">
        <v>21</v>
      </c>
      <c r="M101" s="172">
        <f>G101*(1+L101/100)</f>
        <v>0</v>
      </c>
      <c r="N101" s="172">
        <v>7.5209999999999999E-2</v>
      </c>
      <c r="O101" s="172">
        <f>ROUND(E101*N101,2)</f>
        <v>2.9</v>
      </c>
      <c r="P101" s="172">
        <v>0</v>
      </c>
      <c r="Q101" s="172">
        <f>ROUND(E101*P101,2)</f>
        <v>0</v>
      </c>
      <c r="R101" s="173" t="s">
        <v>180</v>
      </c>
      <c r="S101" s="172" t="s">
        <v>129</v>
      </c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 t="s">
        <v>142</v>
      </c>
      <c r="AE101" s="150"/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</row>
    <row r="102" spans="1:59" outlineLevel="1" x14ac:dyDescent="0.2">
      <c r="A102" s="151"/>
      <c r="B102" s="161"/>
      <c r="C102" s="183" t="s">
        <v>271</v>
      </c>
      <c r="D102" s="164"/>
      <c r="E102" s="168">
        <v>38.5</v>
      </c>
      <c r="F102" s="172"/>
      <c r="G102" s="172"/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173"/>
      <c r="S102" s="172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 t="s">
        <v>130</v>
      </c>
      <c r="AE102" s="150"/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</row>
    <row r="103" spans="1:59" outlineLevel="1" x14ac:dyDescent="0.2">
      <c r="A103" s="151">
        <v>49</v>
      </c>
      <c r="B103" s="161" t="s">
        <v>272</v>
      </c>
      <c r="C103" s="182" t="s">
        <v>273</v>
      </c>
      <c r="D103" s="163" t="s">
        <v>140</v>
      </c>
      <c r="E103" s="167">
        <v>0.26600000000000001</v>
      </c>
      <c r="F103" s="235"/>
      <c r="G103" s="172">
        <f>ROUND(E103*F103,2)</f>
        <v>0</v>
      </c>
      <c r="H103" s="172">
        <v>0</v>
      </c>
      <c r="I103" s="172">
        <f>ROUND(E103*H103,2)</f>
        <v>0</v>
      </c>
      <c r="J103" s="172">
        <v>2640</v>
      </c>
      <c r="K103" s="172">
        <f>ROUND(E103*J103,2)</f>
        <v>702.24</v>
      </c>
      <c r="L103" s="172">
        <v>21</v>
      </c>
      <c r="M103" s="172">
        <f>G103*(1+L103/100)</f>
        <v>0</v>
      </c>
      <c r="N103" s="172">
        <v>2.5251399999999999</v>
      </c>
      <c r="O103" s="172">
        <f>ROUND(E103*N103,2)</f>
        <v>0.67</v>
      </c>
      <c r="P103" s="172">
        <v>0</v>
      </c>
      <c r="Q103" s="172">
        <f>ROUND(E103*P103,2)</f>
        <v>0</v>
      </c>
      <c r="R103" s="173" t="s">
        <v>180</v>
      </c>
      <c r="S103" s="172" t="s">
        <v>129</v>
      </c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 t="s">
        <v>142</v>
      </c>
      <c r="AE103" s="150"/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</row>
    <row r="104" spans="1:59" outlineLevel="1" x14ac:dyDescent="0.2">
      <c r="A104" s="151"/>
      <c r="B104" s="161"/>
      <c r="C104" s="183" t="s">
        <v>274</v>
      </c>
      <c r="D104" s="164"/>
      <c r="E104" s="168">
        <v>0.26600000000000001</v>
      </c>
      <c r="F104" s="172"/>
      <c r="G104" s="172"/>
      <c r="H104" s="172"/>
      <c r="I104" s="172"/>
      <c r="J104" s="172"/>
      <c r="K104" s="172"/>
      <c r="L104" s="172"/>
      <c r="M104" s="172"/>
      <c r="N104" s="172"/>
      <c r="O104" s="172"/>
      <c r="P104" s="172"/>
      <c r="Q104" s="172"/>
      <c r="R104" s="173"/>
      <c r="S104" s="172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 t="s">
        <v>130</v>
      </c>
      <c r="AE104" s="150"/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</row>
    <row r="105" spans="1:59" outlineLevel="1" x14ac:dyDescent="0.2">
      <c r="A105" s="151">
        <v>50</v>
      </c>
      <c r="B105" s="161" t="s">
        <v>275</v>
      </c>
      <c r="C105" s="182" t="s">
        <v>902</v>
      </c>
      <c r="D105" s="163" t="s">
        <v>162</v>
      </c>
      <c r="E105" s="167">
        <v>7.9799999999999992E-3</v>
      </c>
      <c r="F105" s="235"/>
      <c r="G105" s="172">
        <f>ROUND(E105*F105,2)</f>
        <v>0</v>
      </c>
      <c r="H105" s="172">
        <v>0</v>
      </c>
      <c r="I105" s="172">
        <f>ROUND(E105*H105,2)</f>
        <v>0</v>
      </c>
      <c r="J105" s="172">
        <v>31220</v>
      </c>
      <c r="K105" s="172">
        <f>ROUND(E105*J105,2)</f>
        <v>249.14</v>
      </c>
      <c r="L105" s="172">
        <v>21</v>
      </c>
      <c r="M105" s="172">
        <f>G105*(1+L105/100)</f>
        <v>0</v>
      </c>
      <c r="N105" s="172">
        <v>1.0554399999999999</v>
      </c>
      <c r="O105" s="172">
        <f>ROUND(E105*N105,2)</f>
        <v>0.01</v>
      </c>
      <c r="P105" s="172">
        <v>0</v>
      </c>
      <c r="Q105" s="172">
        <f>ROUND(E105*P105,2)</f>
        <v>0</v>
      </c>
      <c r="R105" s="173" t="s">
        <v>180</v>
      </c>
      <c r="S105" s="172" t="s">
        <v>129</v>
      </c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 t="s">
        <v>142</v>
      </c>
      <c r="AE105" s="150"/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</row>
    <row r="106" spans="1:59" outlineLevel="1" x14ac:dyDescent="0.2">
      <c r="A106" s="151"/>
      <c r="B106" s="161"/>
      <c r="C106" s="183" t="s">
        <v>276</v>
      </c>
      <c r="D106" s="164"/>
      <c r="E106" s="168">
        <v>7.9799999999999992E-3</v>
      </c>
      <c r="F106" s="172"/>
      <c r="G106" s="172"/>
      <c r="H106" s="172"/>
      <c r="I106" s="172"/>
      <c r="J106" s="172"/>
      <c r="K106" s="172"/>
      <c r="L106" s="172"/>
      <c r="M106" s="172"/>
      <c r="N106" s="172"/>
      <c r="O106" s="172"/>
      <c r="P106" s="172"/>
      <c r="Q106" s="172"/>
      <c r="R106" s="173"/>
      <c r="S106" s="172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 t="s">
        <v>130</v>
      </c>
      <c r="AE106" s="150"/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</row>
    <row r="107" spans="1:59" ht="22.5" outlineLevel="1" x14ac:dyDescent="0.2">
      <c r="A107" s="151">
        <v>51</v>
      </c>
      <c r="B107" s="161" t="s">
        <v>277</v>
      </c>
      <c r="C107" s="182" t="s">
        <v>278</v>
      </c>
      <c r="D107" s="163" t="s">
        <v>127</v>
      </c>
      <c r="E107" s="167">
        <v>7</v>
      </c>
      <c r="F107" s="235"/>
      <c r="G107" s="172">
        <f>ROUND(E107*F107,2)</f>
        <v>0</v>
      </c>
      <c r="H107" s="172">
        <v>0</v>
      </c>
      <c r="I107" s="172">
        <f>ROUND(E107*H107,2)</f>
        <v>0</v>
      </c>
      <c r="J107" s="172">
        <v>201</v>
      </c>
      <c r="K107" s="172">
        <f>ROUND(E107*J107,2)</f>
        <v>1407</v>
      </c>
      <c r="L107" s="172">
        <v>21</v>
      </c>
      <c r="M107" s="172">
        <f>G107*(1+L107/100)</f>
        <v>0</v>
      </c>
      <c r="N107" s="172">
        <v>6.5610000000000002E-2</v>
      </c>
      <c r="O107" s="172">
        <f>ROUND(E107*N107,2)</f>
        <v>0.46</v>
      </c>
      <c r="P107" s="172">
        <v>0</v>
      </c>
      <c r="Q107" s="172">
        <f>ROUND(E107*P107,2)</f>
        <v>0</v>
      </c>
      <c r="R107" s="173" t="s">
        <v>247</v>
      </c>
      <c r="S107" s="172" t="s">
        <v>129</v>
      </c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 t="s">
        <v>130</v>
      </c>
      <c r="AE107" s="150"/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</row>
    <row r="108" spans="1:59" ht="22.5" outlineLevel="1" x14ac:dyDescent="0.2">
      <c r="A108" s="151">
        <v>52</v>
      </c>
      <c r="B108" s="161" t="s">
        <v>279</v>
      </c>
      <c r="C108" s="182" t="s">
        <v>280</v>
      </c>
      <c r="D108" s="163" t="s">
        <v>162</v>
      </c>
      <c r="E108" s="167">
        <v>1.1084000000000001</v>
      </c>
      <c r="F108" s="235"/>
      <c r="G108" s="172">
        <f>ROUND(E108*F108,2)</f>
        <v>0</v>
      </c>
      <c r="H108" s="172">
        <v>0</v>
      </c>
      <c r="I108" s="172">
        <f>ROUND(E108*H108,2)</f>
        <v>0</v>
      </c>
      <c r="J108" s="172">
        <v>8640</v>
      </c>
      <c r="K108" s="172">
        <f>ROUND(E108*J108,2)</f>
        <v>9576.58</v>
      </c>
      <c r="L108" s="172">
        <v>21</v>
      </c>
      <c r="M108" s="172">
        <f>G108*(1+L108/100)</f>
        <v>0</v>
      </c>
      <c r="N108" s="172">
        <v>1.6629999999999999E-2</v>
      </c>
      <c r="O108" s="172">
        <f>ROUND(E108*N108,2)</f>
        <v>0.02</v>
      </c>
      <c r="P108" s="172">
        <v>0</v>
      </c>
      <c r="Q108" s="172">
        <f>ROUND(E108*P108,2)</f>
        <v>0</v>
      </c>
      <c r="R108" s="173" t="s">
        <v>180</v>
      </c>
      <c r="S108" s="172" t="s">
        <v>129</v>
      </c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 t="s">
        <v>142</v>
      </c>
      <c r="AE108" s="150"/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</row>
    <row r="109" spans="1:59" outlineLevel="1" x14ac:dyDescent="0.2">
      <c r="A109" s="151"/>
      <c r="B109" s="161"/>
      <c r="C109" s="183" t="s">
        <v>281</v>
      </c>
      <c r="D109" s="164"/>
      <c r="E109" s="168">
        <v>0.99</v>
      </c>
      <c r="F109" s="172"/>
      <c r="G109" s="172"/>
      <c r="H109" s="172"/>
      <c r="I109" s="172"/>
      <c r="J109" s="172"/>
      <c r="K109" s="172"/>
      <c r="L109" s="172"/>
      <c r="M109" s="172"/>
      <c r="N109" s="172"/>
      <c r="O109" s="172"/>
      <c r="P109" s="172"/>
      <c r="Q109" s="172"/>
      <c r="R109" s="173"/>
      <c r="S109" s="172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 t="s">
        <v>142</v>
      </c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</row>
    <row r="110" spans="1:59" outlineLevel="1" x14ac:dyDescent="0.2">
      <c r="A110" s="151"/>
      <c r="B110" s="161"/>
      <c r="C110" s="183" t="s">
        <v>282</v>
      </c>
      <c r="D110" s="164"/>
      <c r="E110" s="168">
        <v>0.11840000000000001</v>
      </c>
      <c r="F110" s="172"/>
      <c r="G110" s="172"/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3"/>
      <c r="S110" s="172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 t="s">
        <v>130</v>
      </c>
      <c r="AE110" s="150"/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</row>
    <row r="111" spans="1:59" outlineLevel="1" x14ac:dyDescent="0.2">
      <c r="A111" s="151">
        <v>53</v>
      </c>
      <c r="B111" s="161" t="s">
        <v>283</v>
      </c>
      <c r="C111" s="182" t="s">
        <v>284</v>
      </c>
      <c r="D111" s="163" t="s">
        <v>140</v>
      </c>
      <c r="E111" s="167">
        <v>1.11405</v>
      </c>
      <c r="F111" s="235"/>
      <c r="G111" s="172">
        <f>ROUND(E111*F111,2)</f>
        <v>0</v>
      </c>
      <c r="H111" s="172">
        <v>0</v>
      </c>
      <c r="I111" s="172">
        <f>ROUND(E111*H111,2)</f>
        <v>0</v>
      </c>
      <c r="J111" s="172">
        <v>2750</v>
      </c>
      <c r="K111" s="172">
        <f>ROUND(E111*J111,2)</f>
        <v>3063.64</v>
      </c>
      <c r="L111" s="172">
        <v>21</v>
      </c>
      <c r="M111" s="172">
        <f>G111*(1+L111/100)</f>
        <v>0</v>
      </c>
      <c r="N111" s="172">
        <v>2.5251100000000002</v>
      </c>
      <c r="O111" s="172">
        <f>ROUND(E111*N111,2)</f>
        <v>2.81</v>
      </c>
      <c r="P111" s="172">
        <v>0</v>
      </c>
      <c r="Q111" s="172">
        <f>ROUND(E111*P111,2)</f>
        <v>0</v>
      </c>
      <c r="R111" s="173" t="s">
        <v>180</v>
      </c>
      <c r="S111" s="172" t="s">
        <v>129</v>
      </c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 t="s">
        <v>142</v>
      </c>
      <c r="AE111" s="150"/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</row>
    <row r="112" spans="1:59" outlineLevel="1" x14ac:dyDescent="0.2">
      <c r="A112" s="151"/>
      <c r="B112" s="161"/>
      <c r="C112" s="183" t="s">
        <v>285</v>
      </c>
      <c r="D112" s="164"/>
      <c r="E112" s="168">
        <v>0.33705000000000002</v>
      </c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3"/>
      <c r="S112" s="172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 t="s">
        <v>142</v>
      </c>
      <c r="AE112" s="150"/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</row>
    <row r="113" spans="1:59" outlineLevel="1" x14ac:dyDescent="0.2">
      <c r="A113" s="151"/>
      <c r="B113" s="161"/>
      <c r="C113" s="183" t="s">
        <v>286</v>
      </c>
      <c r="D113" s="164"/>
      <c r="E113" s="168">
        <v>0.77700000000000002</v>
      </c>
      <c r="F113" s="172"/>
      <c r="G113" s="172"/>
      <c r="H113" s="172"/>
      <c r="I113" s="172"/>
      <c r="J113" s="172"/>
      <c r="K113" s="172"/>
      <c r="L113" s="172"/>
      <c r="M113" s="172"/>
      <c r="N113" s="172"/>
      <c r="O113" s="172"/>
      <c r="P113" s="172"/>
      <c r="Q113" s="172"/>
      <c r="R113" s="173"/>
      <c r="S113" s="172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 t="s">
        <v>130</v>
      </c>
      <c r="AE113" s="150"/>
      <c r="AF113" s="150"/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</row>
    <row r="114" spans="1:59" outlineLevel="1" x14ac:dyDescent="0.2">
      <c r="A114" s="151">
        <v>54</v>
      </c>
      <c r="B114" s="161" t="s">
        <v>287</v>
      </c>
      <c r="C114" s="182" t="s">
        <v>288</v>
      </c>
      <c r="D114" s="163" t="s">
        <v>133</v>
      </c>
      <c r="E114" s="167">
        <v>17.52</v>
      </c>
      <c r="F114" s="235"/>
      <c r="G114" s="172">
        <f>ROUND(E114*F114,2)</f>
        <v>0</v>
      </c>
      <c r="H114" s="172">
        <v>0</v>
      </c>
      <c r="I114" s="172">
        <f>ROUND(E114*H114,2)</f>
        <v>0</v>
      </c>
      <c r="J114" s="172">
        <v>356</v>
      </c>
      <c r="K114" s="172">
        <f>ROUND(E114*J114,2)</f>
        <v>6237.12</v>
      </c>
      <c r="L114" s="172">
        <v>21</v>
      </c>
      <c r="M114" s="172">
        <f>G114*(1+L114/100)</f>
        <v>0</v>
      </c>
      <c r="N114" s="172">
        <v>7.8200000000000006E-3</v>
      </c>
      <c r="O114" s="172">
        <f>ROUND(E114*N114,2)</f>
        <v>0.14000000000000001</v>
      </c>
      <c r="P114" s="172">
        <v>0</v>
      </c>
      <c r="Q114" s="172">
        <f>ROUND(E114*P114,2)</f>
        <v>0</v>
      </c>
      <c r="R114" s="173" t="s">
        <v>180</v>
      </c>
      <c r="S114" s="172" t="s">
        <v>129</v>
      </c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 t="s">
        <v>142</v>
      </c>
      <c r="AE114" s="150"/>
      <c r="AF114" s="150"/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</row>
    <row r="115" spans="1:59" outlineLevel="1" x14ac:dyDescent="0.2">
      <c r="A115" s="151"/>
      <c r="B115" s="161"/>
      <c r="C115" s="183" t="s">
        <v>289</v>
      </c>
      <c r="D115" s="164"/>
      <c r="E115" s="168">
        <v>6.42</v>
      </c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  <c r="Q115" s="172"/>
      <c r="R115" s="173"/>
      <c r="S115" s="172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 t="s">
        <v>142</v>
      </c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</row>
    <row r="116" spans="1:59" outlineLevel="1" x14ac:dyDescent="0.2">
      <c r="A116" s="151"/>
      <c r="B116" s="161"/>
      <c r="C116" s="183" t="s">
        <v>290</v>
      </c>
      <c r="D116" s="164"/>
      <c r="E116" s="168">
        <v>11.1</v>
      </c>
      <c r="F116" s="172"/>
      <c r="G116" s="172"/>
      <c r="H116" s="172"/>
      <c r="I116" s="172"/>
      <c r="J116" s="172"/>
      <c r="K116" s="172"/>
      <c r="L116" s="172"/>
      <c r="M116" s="172"/>
      <c r="N116" s="172"/>
      <c r="O116" s="172"/>
      <c r="P116" s="172"/>
      <c r="Q116" s="172"/>
      <c r="R116" s="173"/>
      <c r="S116" s="172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 t="s">
        <v>130</v>
      </c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</row>
    <row r="117" spans="1:59" outlineLevel="1" x14ac:dyDescent="0.2">
      <c r="A117" s="151">
        <v>55</v>
      </c>
      <c r="B117" s="161" t="s">
        <v>291</v>
      </c>
      <c r="C117" s="182" t="s">
        <v>292</v>
      </c>
      <c r="D117" s="163" t="s">
        <v>133</v>
      </c>
      <c r="E117" s="167">
        <v>17.52</v>
      </c>
      <c r="F117" s="235"/>
      <c r="G117" s="172">
        <f>ROUND(E117*F117,2)</f>
        <v>0</v>
      </c>
      <c r="H117" s="172">
        <v>0</v>
      </c>
      <c r="I117" s="172">
        <f>ROUND(E117*H117,2)</f>
        <v>0</v>
      </c>
      <c r="J117" s="172">
        <v>80.400000000000006</v>
      </c>
      <c r="K117" s="172">
        <f>ROUND(E117*J117,2)</f>
        <v>1408.61</v>
      </c>
      <c r="L117" s="172">
        <v>21</v>
      </c>
      <c r="M117" s="172">
        <f>G117*(1+L117/100)</f>
        <v>0</v>
      </c>
      <c r="N117" s="172">
        <v>0</v>
      </c>
      <c r="O117" s="172">
        <f>ROUND(E117*N117,2)</f>
        <v>0</v>
      </c>
      <c r="P117" s="172">
        <v>0</v>
      </c>
      <c r="Q117" s="172">
        <f>ROUND(E117*P117,2)</f>
        <v>0</v>
      </c>
      <c r="R117" s="173" t="s">
        <v>180</v>
      </c>
      <c r="S117" s="172" t="s">
        <v>129</v>
      </c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 t="s">
        <v>130</v>
      </c>
      <c r="AE117" s="150"/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</row>
    <row r="118" spans="1:59" outlineLevel="1" x14ac:dyDescent="0.2">
      <c r="A118" s="151">
        <v>56</v>
      </c>
      <c r="B118" s="161" t="s">
        <v>293</v>
      </c>
      <c r="C118" s="182" t="s">
        <v>294</v>
      </c>
      <c r="D118" s="163" t="s">
        <v>162</v>
      </c>
      <c r="E118" s="167">
        <v>0.13017000000000001</v>
      </c>
      <c r="F118" s="235"/>
      <c r="G118" s="172">
        <f>ROUND(E118*F118,2)</f>
        <v>0</v>
      </c>
      <c r="H118" s="172">
        <v>0</v>
      </c>
      <c r="I118" s="172">
        <f>ROUND(E118*H118,2)</f>
        <v>0</v>
      </c>
      <c r="J118" s="172">
        <v>34010</v>
      </c>
      <c r="K118" s="172">
        <f>ROUND(E118*J118,2)</f>
        <v>4427.08</v>
      </c>
      <c r="L118" s="172">
        <v>21</v>
      </c>
      <c r="M118" s="172">
        <f>G118*(1+L118/100)</f>
        <v>0</v>
      </c>
      <c r="N118" s="172">
        <v>1.0166500000000001</v>
      </c>
      <c r="O118" s="172">
        <f>ROUND(E118*N118,2)</f>
        <v>0.13</v>
      </c>
      <c r="P118" s="172">
        <v>0</v>
      </c>
      <c r="Q118" s="172">
        <f>ROUND(E118*P118,2)</f>
        <v>0</v>
      </c>
      <c r="R118" s="173" t="s">
        <v>180</v>
      </c>
      <c r="S118" s="172" t="s">
        <v>129</v>
      </c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 t="s">
        <v>142</v>
      </c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</row>
    <row r="119" spans="1:59" outlineLevel="1" x14ac:dyDescent="0.2">
      <c r="A119" s="151"/>
      <c r="B119" s="161"/>
      <c r="C119" s="183" t="s">
        <v>295</v>
      </c>
      <c r="D119" s="164"/>
      <c r="E119" s="168"/>
      <c r="F119" s="172"/>
      <c r="G119" s="172"/>
      <c r="H119" s="172"/>
      <c r="I119" s="172"/>
      <c r="J119" s="172"/>
      <c r="K119" s="172"/>
      <c r="L119" s="172"/>
      <c r="M119" s="172"/>
      <c r="N119" s="172"/>
      <c r="O119" s="172"/>
      <c r="P119" s="172"/>
      <c r="Q119" s="172"/>
      <c r="R119" s="173"/>
      <c r="S119" s="172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 t="s">
        <v>142</v>
      </c>
      <c r="AE119" s="150"/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</row>
    <row r="120" spans="1:59" outlineLevel="1" x14ac:dyDescent="0.2">
      <c r="A120" s="151"/>
      <c r="B120" s="161"/>
      <c r="C120" s="183" t="s">
        <v>296</v>
      </c>
      <c r="D120" s="164"/>
      <c r="E120" s="168">
        <v>3.9070000000000001E-2</v>
      </c>
      <c r="F120" s="172"/>
      <c r="G120" s="172"/>
      <c r="H120" s="172"/>
      <c r="I120" s="172"/>
      <c r="J120" s="172"/>
      <c r="K120" s="172"/>
      <c r="L120" s="172"/>
      <c r="M120" s="172"/>
      <c r="N120" s="172"/>
      <c r="O120" s="172"/>
      <c r="P120" s="172"/>
      <c r="Q120" s="172"/>
      <c r="R120" s="173"/>
      <c r="S120" s="172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 t="s">
        <v>142</v>
      </c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</row>
    <row r="121" spans="1:59" outlineLevel="1" x14ac:dyDescent="0.2">
      <c r="A121" s="151"/>
      <c r="B121" s="161"/>
      <c r="C121" s="183" t="s">
        <v>297</v>
      </c>
      <c r="D121" s="164"/>
      <c r="E121" s="168">
        <v>6.5710000000000005E-2</v>
      </c>
      <c r="F121" s="172"/>
      <c r="G121" s="172"/>
      <c r="H121" s="172"/>
      <c r="I121" s="172"/>
      <c r="J121" s="172"/>
      <c r="K121" s="172"/>
      <c r="L121" s="172"/>
      <c r="M121" s="172"/>
      <c r="N121" s="172"/>
      <c r="O121" s="172"/>
      <c r="P121" s="172"/>
      <c r="Q121" s="172"/>
      <c r="R121" s="173"/>
      <c r="S121" s="172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 t="s">
        <v>142</v>
      </c>
      <c r="AE121" s="150"/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</row>
    <row r="122" spans="1:59" outlineLevel="1" x14ac:dyDescent="0.2">
      <c r="A122" s="151"/>
      <c r="B122" s="161"/>
      <c r="C122" s="183" t="s">
        <v>298</v>
      </c>
      <c r="D122" s="164"/>
      <c r="E122" s="168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3"/>
      <c r="S122" s="172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 t="s">
        <v>142</v>
      </c>
      <c r="AE122" s="150"/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</row>
    <row r="123" spans="1:59" outlineLevel="1" x14ac:dyDescent="0.2">
      <c r="A123" s="151"/>
      <c r="B123" s="161"/>
      <c r="C123" s="183" t="s">
        <v>299</v>
      </c>
      <c r="D123" s="164"/>
      <c r="E123" s="168">
        <v>8.5500000000000003E-3</v>
      </c>
      <c r="F123" s="172"/>
      <c r="G123" s="172"/>
      <c r="H123" s="172"/>
      <c r="I123" s="172"/>
      <c r="J123" s="172"/>
      <c r="K123" s="172"/>
      <c r="L123" s="172"/>
      <c r="M123" s="172"/>
      <c r="N123" s="172"/>
      <c r="O123" s="172"/>
      <c r="P123" s="172"/>
      <c r="Q123" s="172"/>
      <c r="R123" s="173"/>
      <c r="S123" s="172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 t="s">
        <v>142</v>
      </c>
      <c r="AE123" s="150"/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</row>
    <row r="124" spans="1:59" outlineLevel="1" x14ac:dyDescent="0.2">
      <c r="A124" s="151"/>
      <c r="B124" s="161"/>
      <c r="C124" s="183" t="s">
        <v>300</v>
      </c>
      <c r="D124" s="164"/>
      <c r="E124" s="168">
        <v>1.6840000000000001E-2</v>
      </c>
      <c r="F124" s="172"/>
      <c r="G124" s="172"/>
      <c r="H124" s="172"/>
      <c r="I124" s="172"/>
      <c r="J124" s="172"/>
      <c r="K124" s="172"/>
      <c r="L124" s="172"/>
      <c r="M124" s="172"/>
      <c r="N124" s="172"/>
      <c r="O124" s="172"/>
      <c r="P124" s="172"/>
      <c r="Q124" s="172"/>
      <c r="R124" s="173"/>
      <c r="S124" s="172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 t="s">
        <v>130</v>
      </c>
      <c r="AE124" s="150"/>
      <c r="AF124" s="150"/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</row>
    <row r="125" spans="1:59" outlineLevel="1" x14ac:dyDescent="0.2">
      <c r="A125" s="151">
        <v>57</v>
      </c>
      <c r="B125" s="161" t="s">
        <v>301</v>
      </c>
      <c r="C125" s="182" t="s">
        <v>302</v>
      </c>
      <c r="D125" s="163" t="s">
        <v>133</v>
      </c>
      <c r="E125" s="167">
        <v>4.0999999999999996</v>
      </c>
      <c r="F125" s="235"/>
      <c r="G125" s="172">
        <f>ROUND(E125*F125,2)</f>
        <v>0</v>
      </c>
      <c r="H125" s="172">
        <v>0</v>
      </c>
      <c r="I125" s="172">
        <f>ROUND(E125*H125,2)</f>
        <v>0</v>
      </c>
      <c r="J125" s="172">
        <v>1187</v>
      </c>
      <c r="K125" s="172">
        <f>ROUND(E125*J125,2)</f>
        <v>4866.7</v>
      </c>
      <c r="L125" s="172">
        <v>21</v>
      </c>
      <c r="M125" s="172">
        <f>G125*(1+L125/100)</f>
        <v>0</v>
      </c>
      <c r="N125" s="172">
        <v>3.2399999999999998E-2</v>
      </c>
      <c r="O125" s="172">
        <f>ROUND(E125*N125,2)</f>
        <v>0.13</v>
      </c>
      <c r="P125" s="172">
        <v>0</v>
      </c>
      <c r="Q125" s="172">
        <f>ROUND(E125*P125,2)</f>
        <v>0</v>
      </c>
      <c r="R125" s="173" t="s">
        <v>180</v>
      </c>
      <c r="S125" s="172" t="s">
        <v>129</v>
      </c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 t="s">
        <v>142</v>
      </c>
      <c r="AE125" s="150"/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</row>
    <row r="126" spans="1:59" outlineLevel="1" x14ac:dyDescent="0.2">
      <c r="A126" s="151"/>
      <c r="B126" s="161"/>
      <c r="C126" s="183" t="s">
        <v>303</v>
      </c>
      <c r="D126" s="164"/>
      <c r="E126" s="168">
        <v>2.1</v>
      </c>
      <c r="F126" s="172"/>
      <c r="G126" s="172"/>
      <c r="H126" s="172"/>
      <c r="I126" s="172"/>
      <c r="J126" s="172"/>
      <c r="K126" s="172"/>
      <c r="L126" s="172"/>
      <c r="M126" s="172"/>
      <c r="N126" s="172"/>
      <c r="O126" s="172"/>
      <c r="P126" s="172"/>
      <c r="Q126" s="172"/>
      <c r="R126" s="173"/>
      <c r="S126" s="172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 t="s">
        <v>142</v>
      </c>
      <c r="AE126" s="150"/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</row>
    <row r="127" spans="1:59" outlineLevel="1" x14ac:dyDescent="0.2">
      <c r="A127" s="151"/>
      <c r="B127" s="161"/>
      <c r="C127" s="183" t="s">
        <v>304</v>
      </c>
      <c r="D127" s="164"/>
      <c r="E127" s="168">
        <v>2</v>
      </c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2"/>
      <c r="R127" s="173"/>
      <c r="S127" s="172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 t="s">
        <v>130</v>
      </c>
      <c r="AE127" s="150"/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</row>
    <row r="128" spans="1:59" outlineLevel="1" x14ac:dyDescent="0.2">
      <c r="A128" s="151">
        <v>58</v>
      </c>
      <c r="B128" s="161" t="s">
        <v>305</v>
      </c>
      <c r="C128" s="182" t="s">
        <v>306</v>
      </c>
      <c r="D128" s="163" t="s">
        <v>133</v>
      </c>
      <c r="E128" s="167">
        <v>4.0999999999999996</v>
      </c>
      <c r="F128" s="235"/>
      <c r="G128" s="172">
        <f>ROUND(E128*F128,2)</f>
        <v>0</v>
      </c>
      <c r="H128" s="172">
        <v>0</v>
      </c>
      <c r="I128" s="172">
        <f>ROUND(E128*H128,2)</f>
        <v>0</v>
      </c>
      <c r="J128" s="172">
        <v>143.5</v>
      </c>
      <c r="K128" s="172">
        <f>ROUND(E128*J128,2)</f>
        <v>588.35</v>
      </c>
      <c r="L128" s="172">
        <v>21</v>
      </c>
      <c r="M128" s="172">
        <f>G128*(1+L128/100)</f>
        <v>0</v>
      </c>
      <c r="N128" s="172">
        <v>0</v>
      </c>
      <c r="O128" s="172">
        <f>ROUND(E128*N128,2)</f>
        <v>0</v>
      </c>
      <c r="P128" s="172">
        <v>0</v>
      </c>
      <c r="Q128" s="172">
        <f>ROUND(E128*P128,2)</f>
        <v>0</v>
      </c>
      <c r="R128" s="173" t="s">
        <v>180</v>
      </c>
      <c r="S128" s="172" t="s">
        <v>129</v>
      </c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 t="s">
        <v>130</v>
      </c>
      <c r="AE128" s="150"/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</row>
    <row r="129" spans="1:59" outlineLevel="1" x14ac:dyDescent="0.2">
      <c r="A129" s="151">
        <v>59</v>
      </c>
      <c r="B129" s="161" t="s">
        <v>307</v>
      </c>
      <c r="C129" s="182" t="s">
        <v>308</v>
      </c>
      <c r="D129" s="163" t="s">
        <v>137</v>
      </c>
      <c r="E129" s="167">
        <v>6.2</v>
      </c>
      <c r="F129" s="235"/>
      <c r="G129" s="172">
        <f>ROUND(E129*F129,2)</f>
        <v>0</v>
      </c>
      <c r="H129" s="172">
        <v>0</v>
      </c>
      <c r="I129" s="172">
        <f>ROUND(E129*H129,2)</f>
        <v>0</v>
      </c>
      <c r="J129" s="172">
        <v>293.5</v>
      </c>
      <c r="K129" s="172">
        <f>ROUND(E129*J129,2)</f>
        <v>1819.7</v>
      </c>
      <c r="L129" s="172">
        <v>21</v>
      </c>
      <c r="M129" s="172">
        <f>G129*(1+L129/100)</f>
        <v>0</v>
      </c>
      <c r="N129" s="172">
        <v>0.11369</v>
      </c>
      <c r="O129" s="172">
        <f>ROUND(E129*N129,2)</f>
        <v>0.7</v>
      </c>
      <c r="P129" s="172">
        <v>0</v>
      </c>
      <c r="Q129" s="172">
        <f>ROUND(E129*P129,2)</f>
        <v>0</v>
      </c>
      <c r="R129" s="173" t="s">
        <v>180</v>
      </c>
      <c r="S129" s="172" t="s">
        <v>129</v>
      </c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 t="s">
        <v>142</v>
      </c>
      <c r="AE129" s="150"/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</row>
    <row r="130" spans="1:59" outlineLevel="1" x14ac:dyDescent="0.2">
      <c r="A130" s="151"/>
      <c r="B130" s="161"/>
      <c r="C130" s="183" t="s">
        <v>309</v>
      </c>
      <c r="D130" s="164"/>
      <c r="E130" s="168">
        <v>6.2</v>
      </c>
      <c r="F130" s="172"/>
      <c r="G130" s="172"/>
      <c r="H130" s="172"/>
      <c r="I130" s="172"/>
      <c r="J130" s="172"/>
      <c r="K130" s="172"/>
      <c r="L130" s="172"/>
      <c r="M130" s="172"/>
      <c r="N130" s="172"/>
      <c r="O130" s="172"/>
      <c r="P130" s="172"/>
      <c r="Q130" s="172"/>
      <c r="R130" s="173"/>
      <c r="S130" s="172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 t="s">
        <v>266</v>
      </c>
      <c r="AE130" s="150"/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</row>
    <row r="131" spans="1:59" outlineLevel="1" x14ac:dyDescent="0.2">
      <c r="A131" s="151">
        <v>60</v>
      </c>
      <c r="B131" s="161" t="s">
        <v>310</v>
      </c>
      <c r="C131" s="182" t="s">
        <v>311</v>
      </c>
      <c r="D131" s="163" t="s">
        <v>162</v>
      </c>
      <c r="E131" s="167">
        <v>0.12787000000000001</v>
      </c>
      <c r="F131" s="235"/>
      <c r="G131" s="172">
        <f>ROUND(E131*F131,2)</f>
        <v>0</v>
      </c>
      <c r="H131" s="172">
        <v>29500</v>
      </c>
      <c r="I131" s="172">
        <f>ROUND(E131*H131,2)</f>
        <v>3772.17</v>
      </c>
      <c r="J131" s="172">
        <v>0</v>
      </c>
      <c r="K131" s="172">
        <f>ROUND(E131*J131,2)</f>
        <v>0</v>
      </c>
      <c r="L131" s="172">
        <v>21</v>
      </c>
      <c r="M131" s="172">
        <f>G131*(1+L131/100)</f>
        <v>0</v>
      </c>
      <c r="N131" s="172">
        <v>1</v>
      </c>
      <c r="O131" s="172">
        <f>ROUND(E131*N131,2)</f>
        <v>0.13</v>
      </c>
      <c r="P131" s="172">
        <v>0</v>
      </c>
      <c r="Q131" s="172">
        <f>ROUND(E131*P131,2)</f>
        <v>0</v>
      </c>
      <c r="R131" s="173" t="s">
        <v>265</v>
      </c>
      <c r="S131" s="172" t="s">
        <v>129</v>
      </c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 t="s">
        <v>142</v>
      </c>
      <c r="AE131" s="150"/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</row>
    <row r="132" spans="1:59" outlineLevel="1" x14ac:dyDescent="0.2">
      <c r="A132" s="151"/>
      <c r="B132" s="161"/>
      <c r="C132" s="183" t="s">
        <v>312</v>
      </c>
      <c r="D132" s="164"/>
      <c r="E132" s="168">
        <v>0.12787000000000001</v>
      </c>
      <c r="F132" s="172"/>
      <c r="G132" s="172"/>
      <c r="H132" s="172"/>
      <c r="I132" s="172"/>
      <c r="J132" s="172"/>
      <c r="K132" s="172"/>
      <c r="L132" s="172"/>
      <c r="M132" s="172"/>
      <c r="N132" s="172"/>
      <c r="O132" s="172"/>
      <c r="P132" s="172"/>
      <c r="Q132" s="172"/>
      <c r="R132" s="173"/>
      <c r="S132" s="172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 t="s">
        <v>266</v>
      </c>
      <c r="AE132" s="150"/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</row>
    <row r="133" spans="1:59" outlineLevel="1" x14ac:dyDescent="0.2">
      <c r="A133" s="151">
        <v>61</v>
      </c>
      <c r="B133" s="161" t="s">
        <v>313</v>
      </c>
      <c r="C133" s="182" t="s">
        <v>314</v>
      </c>
      <c r="D133" s="163" t="s">
        <v>162</v>
      </c>
      <c r="E133" s="167">
        <v>1.0691999999999999</v>
      </c>
      <c r="F133" s="235"/>
      <c r="G133" s="172">
        <f>ROUND(E133*F133,2)</f>
        <v>0</v>
      </c>
      <c r="H133" s="172">
        <v>29500</v>
      </c>
      <c r="I133" s="172">
        <f>ROUND(E133*H133,2)</f>
        <v>31541.4</v>
      </c>
      <c r="J133" s="172">
        <v>0</v>
      </c>
      <c r="K133" s="172">
        <f>ROUND(E133*J133,2)</f>
        <v>0</v>
      </c>
      <c r="L133" s="172">
        <v>21</v>
      </c>
      <c r="M133" s="172">
        <f>G133*(1+L133/100)</f>
        <v>0</v>
      </c>
      <c r="N133" s="172">
        <v>1</v>
      </c>
      <c r="O133" s="172">
        <f>ROUND(E133*N133,2)</f>
        <v>1.07</v>
      </c>
      <c r="P133" s="172">
        <v>0</v>
      </c>
      <c r="Q133" s="172">
        <f>ROUND(E133*P133,2)</f>
        <v>0</v>
      </c>
      <c r="R133" s="173" t="s">
        <v>265</v>
      </c>
      <c r="S133" s="172" t="s">
        <v>129</v>
      </c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 t="s">
        <v>142</v>
      </c>
      <c r="AE133" s="150"/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</row>
    <row r="134" spans="1:59" x14ac:dyDescent="0.2">
      <c r="A134" s="151"/>
      <c r="B134" s="161"/>
      <c r="C134" s="183" t="s">
        <v>315</v>
      </c>
      <c r="D134" s="164"/>
      <c r="E134" s="168">
        <v>1.0691999999999999</v>
      </c>
      <c r="F134" s="172"/>
      <c r="G134" s="172"/>
      <c r="H134" s="172"/>
      <c r="I134" s="172"/>
      <c r="J134" s="172"/>
      <c r="K134" s="172"/>
      <c r="L134" s="172"/>
      <c r="M134" s="172"/>
      <c r="N134" s="172"/>
      <c r="O134" s="172"/>
      <c r="P134" s="172"/>
      <c r="Q134" s="172"/>
      <c r="R134" s="173"/>
      <c r="S134" s="172"/>
      <c r="AD134" t="s">
        <v>125</v>
      </c>
    </row>
    <row r="135" spans="1:59" outlineLevel="1" x14ac:dyDescent="0.2">
      <c r="A135" s="157" t="s">
        <v>124</v>
      </c>
      <c r="B135" s="162" t="s">
        <v>59</v>
      </c>
      <c r="C135" s="184" t="s">
        <v>60</v>
      </c>
      <c r="D135" s="165"/>
      <c r="E135" s="169"/>
      <c r="F135" s="174"/>
      <c r="G135" s="174">
        <f>SUM(G136:G145)</f>
        <v>0</v>
      </c>
      <c r="H135" s="174"/>
      <c r="I135" s="174">
        <f>SUM(I136:I145)</f>
        <v>21420</v>
      </c>
      <c r="J135" s="174"/>
      <c r="K135" s="174">
        <f>SUM(K136:K145)</f>
        <v>31382.55</v>
      </c>
      <c r="L135" s="174"/>
      <c r="M135" s="174">
        <f>SUM(M136:M145)</f>
        <v>0</v>
      </c>
      <c r="N135" s="174"/>
      <c r="O135" s="174">
        <f>SUM(O136:O145)</f>
        <v>45.379999999999995</v>
      </c>
      <c r="P135" s="174"/>
      <c r="Q135" s="174">
        <f>SUM(Q136:Q145)</f>
        <v>0</v>
      </c>
      <c r="R135" s="175"/>
      <c r="S135" s="174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 t="s">
        <v>130</v>
      </c>
      <c r="AE135" s="150"/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</row>
    <row r="136" spans="1:59" outlineLevel="1" x14ac:dyDescent="0.2">
      <c r="A136" s="151">
        <v>62</v>
      </c>
      <c r="B136" s="161" t="s">
        <v>316</v>
      </c>
      <c r="C136" s="182" t="s">
        <v>317</v>
      </c>
      <c r="D136" s="163" t="s">
        <v>133</v>
      </c>
      <c r="E136" s="167">
        <v>90.5</v>
      </c>
      <c r="F136" s="235"/>
      <c r="G136" s="172">
        <f>ROUND(E136*F136,2)</f>
        <v>0</v>
      </c>
      <c r="H136" s="172">
        <v>0</v>
      </c>
      <c r="I136" s="172">
        <f>ROUND(E136*H136,2)</f>
        <v>0</v>
      </c>
      <c r="J136" s="172">
        <v>177.5</v>
      </c>
      <c r="K136" s="172">
        <f>ROUND(E136*J136,2)</f>
        <v>16063.75</v>
      </c>
      <c r="L136" s="172">
        <v>21</v>
      </c>
      <c r="M136" s="172">
        <f>G136*(1+L136/100)</f>
        <v>0</v>
      </c>
      <c r="N136" s="172">
        <v>0.33074999999999999</v>
      </c>
      <c r="O136" s="172">
        <f>ROUND(E136*N136,2)</f>
        <v>29.93</v>
      </c>
      <c r="P136" s="172">
        <v>0</v>
      </c>
      <c r="Q136" s="172">
        <f>ROUND(E136*P136,2)</f>
        <v>0</v>
      </c>
      <c r="R136" s="173" t="s">
        <v>134</v>
      </c>
      <c r="S136" s="172" t="s">
        <v>129</v>
      </c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 t="s">
        <v>142</v>
      </c>
      <c r="AE136" s="150"/>
      <c r="AF136" s="150"/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</row>
    <row r="137" spans="1:59" outlineLevel="1" x14ac:dyDescent="0.2">
      <c r="A137" s="151"/>
      <c r="B137" s="161"/>
      <c r="C137" s="183" t="s">
        <v>318</v>
      </c>
      <c r="D137" s="164"/>
      <c r="E137" s="168">
        <v>84</v>
      </c>
      <c r="F137" s="172"/>
      <c r="G137" s="172"/>
      <c r="H137" s="172"/>
      <c r="I137" s="172"/>
      <c r="J137" s="172"/>
      <c r="K137" s="172"/>
      <c r="L137" s="172"/>
      <c r="M137" s="172"/>
      <c r="N137" s="172"/>
      <c r="O137" s="172"/>
      <c r="P137" s="172"/>
      <c r="Q137" s="172"/>
      <c r="R137" s="173"/>
      <c r="S137" s="172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 t="s">
        <v>142</v>
      </c>
      <c r="AE137" s="150"/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</row>
    <row r="138" spans="1:59" outlineLevel="1" x14ac:dyDescent="0.2">
      <c r="A138" s="151"/>
      <c r="B138" s="161"/>
      <c r="C138" s="183" t="s">
        <v>319</v>
      </c>
      <c r="D138" s="164"/>
      <c r="E138" s="168">
        <v>6.5</v>
      </c>
      <c r="F138" s="172"/>
      <c r="G138" s="172"/>
      <c r="H138" s="172"/>
      <c r="I138" s="172"/>
      <c r="J138" s="172"/>
      <c r="K138" s="172"/>
      <c r="L138" s="172"/>
      <c r="M138" s="172"/>
      <c r="N138" s="172"/>
      <c r="O138" s="172"/>
      <c r="P138" s="172"/>
      <c r="Q138" s="172"/>
      <c r="R138" s="173"/>
      <c r="S138" s="172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 t="s">
        <v>130</v>
      </c>
      <c r="AE138" s="150"/>
      <c r="AF138" s="150"/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</row>
    <row r="139" spans="1:59" outlineLevel="1" x14ac:dyDescent="0.2">
      <c r="A139" s="151">
        <v>63</v>
      </c>
      <c r="B139" s="161" t="s">
        <v>320</v>
      </c>
      <c r="C139" s="182" t="s">
        <v>321</v>
      </c>
      <c r="D139" s="163" t="s">
        <v>137</v>
      </c>
      <c r="E139" s="167">
        <v>25.9</v>
      </c>
      <c r="F139" s="235"/>
      <c r="G139" s="172">
        <f>ROUND(E139*F139,2)</f>
        <v>0</v>
      </c>
      <c r="H139" s="172">
        <v>0</v>
      </c>
      <c r="I139" s="172">
        <f>ROUND(E139*H139,2)</f>
        <v>0</v>
      </c>
      <c r="J139" s="172">
        <v>212</v>
      </c>
      <c r="K139" s="172">
        <f>ROUND(E139*J139,2)</f>
        <v>5490.8</v>
      </c>
      <c r="L139" s="172">
        <v>21</v>
      </c>
      <c r="M139" s="172">
        <f>G139*(1+L139/100)</f>
        <v>0</v>
      </c>
      <c r="N139" s="172">
        <v>3.6000000000000002E-4</v>
      </c>
      <c r="O139" s="172">
        <f>ROUND(E139*N139,2)</f>
        <v>0.01</v>
      </c>
      <c r="P139" s="172">
        <v>0</v>
      </c>
      <c r="Q139" s="172">
        <f>ROUND(E139*P139,2)</f>
        <v>0</v>
      </c>
      <c r="R139" s="173" t="s">
        <v>134</v>
      </c>
      <c r="S139" s="172" t="s">
        <v>129</v>
      </c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 t="s">
        <v>142</v>
      </c>
      <c r="AE139" s="150"/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</row>
    <row r="140" spans="1:59" outlineLevel="1" x14ac:dyDescent="0.2">
      <c r="A140" s="151"/>
      <c r="B140" s="161"/>
      <c r="C140" s="183" t="s">
        <v>322</v>
      </c>
      <c r="D140" s="164"/>
      <c r="E140" s="168">
        <v>11.8</v>
      </c>
      <c r="F140" s="172"/>
      <c r="G140" s="172"/>
      <c r="H140" s="172"/>
      <c r="I140" s="172"/>
      <c r="J140" s="172"/>
      <c r="K140" s="172"/>
      <c r="L140" s="172"/>
      <c r="M140" s="172"/>
      <c r="N140" s="172"/>
      <c r="O140" s="172"/>
      <c r="P140" s="172"/>
      <c r="Q140" s="172"/>
      <c r="R140" s="173"/>
      <c r="S140" s="172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 t="s">
        <v>142</v>
      </c>
      <c r="AE140" s="150"/>
      <c r="AF140" s="150"/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</row>
    <row r="141" spans="1:59" outlineLevel="1" x14ac:dyDescent="0.2">
      <c r="A141" s="151"/>
      <c r="B141" s="161"/>
      <c r="C141" s="183" t="s">
        <v>323</v>
      </c>
      <c r="D141" s="164"/>
      <c r="E141" s="168">
        <v>14.1</v>
      </c>
      <c r="F141" s="172"/>
      <c r="G141" s="172"/>
      <c r="H141" s="172"/>
      <c r="I141" s="172"/>
      <c r="J141" s="172"/>
      <c r="K141" s="172"/>
      <c r="L141" s="172"/>
      <c r="M141" s="172"/>
      <c r="N141" s="172"/>
      <c r="O141" s="172"/>
      <c r="P141" s="172"/>
      <c r="Q141" s="172"/>
      <c r="R141" s="173"/>
      <c r="S141" s="172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 t="s">
        <v>130</v>
      </c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</row>
    <row r="142" spans="1:59" outlineLevel="1" x14ac:dyDescent="0.2">
      <c r="A142" s="151">
        <v>64</v>
      </c>
      <c r="B142" s="161" t="s">
        <v>324</v>
      </c>
      <c r="C142" s="182" t="s">
        <v>325</v>
      </c>
      <c r="D142" s="163" t="s">
        <v>133</v>
      </c>
      <c r="E142" s="167">
        <v>42</v>
      </c>
      <c r="F142" s="235"/>
      <c r="G142" s="172">
        <f>ROUND(E142*F142,2)</f>
        <v>0</v>
      </c>
      <c r="H142" s="172">
        <v>0</v>
      </c>
      <c r="I142" s="172">
        <f>ROUND(E142*H142,2)</f>
        <v>0</v>
      </c>
      <c r="J142" s="172">
        <v>234</v>
      </c>
      <c r="K142" s="172">
        <f>ROUND(E142*J142,2)</f>
        <v>9828</v>
      </c>
      <c r="L142" s="172">
        <v>21</v>
      </c>
      <c r="M142" s="172">
        <f>G142*(1+L142/100)</f>
        <v>0</v>
      </c>
      <c r="N142" s="172">
        <v>7.3899999999999993E-2</v>
      </c>
      <c r="O142" s="172">
        <f>ROUND(E142*N142,2)</f>
        <v>3.1</v>
      </c>
      <c r="P142" s="172">
        <v>0</v>
      </c>
      <c r="Q142" s="172">
        <f>ROUND(E142*P142,2)</f>
        <v>0</v>
      </c>
      <c r="R142" s="173" t="s">
        <v>134</v>
      </c>
      <c r="S142" s="172" t="s">
        <v>129</v>
      </c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 t="s">
        <v>142</v>
      </c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</row>
    <row r="143" spans="1:59" outlineLevel="1" x14ac:dyDescent="0.2">
      <c r="A143" s="151"/>
      <c r="B143" s="161"/>
      <c r="C143" s="183" t="s">
        <v>326</v>
      </c>
      <c r="D143" s="164"/>
      <c r="E143" s="168">
        <v>42</v>
      </c>
      <c r="F143" s="172"/>
      <c r="G143" s="172"/>
      <c r="H143" s="172"/>
      <c r="I143" s="172"/>
      <c r="J143" s="172"/>
      <c r="K143" s="172"/>
      <c r="L143" s="172"/>
      <c r="M143" s="172"/>
      <c r="N143" s="172"/>
      <c r="O143" s="172"/>
      <c r="P143" s="172"/>
      <c r="Q143" s="172"/>
      <c r="R143" s="173"/>
      <c r="S143" s="172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 t="s">
        <v>266</v>
      </c>
      <c r="AE143" s="150"/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</row>
    <row r="144" spans="1:59" outlineLevel="1" x14ac:dyDescent="0.2">
      <c r="A144" s="151">
        <v>65</v>
      </c>
      <c r="B144" s="161" t="s">
        <v>327</v>
      </c>
      <c r="C144" s="182" t="s">
        <v>328</v>
      </c>
      <c r="D144" s="163" t="s">
        <v>133</v>
      </c>
      <c r="E144" s="167">
        <v>71.400000000000006</v>
      </c>
      <c r="F144" s="235"/>
      <c r="G144" s="172">
        <f>ROUND(E144*F144,2)</f>
        <v>0</v>
      </c>
      <c r="H144" s="172">
        <v>300</v>
      </c>
      <c r="I144" s="172">
        <f>ROUND(E144*H144,2)</f>
        <v>21420</v>
      </c>
      <c r="J144" s="172">
        <v>0</v>
      </c>
      <c r="K144" s="172">
        <f>ROUND(E144*J144,2)</f>
        <v>0</v>
      </c>
      <c r="L144" s="172">
        <v>21</v>
      </c>
      <c r="M144" s="172">
        <f>G144*(1+L144/100)</f>
        <v>0</v>
      </c>
      <c r="N144" s="172">
        <v>0.17280000000000001</v>
      </c>
      <c r="O144" s="172">
        <f>ROUND(E144*N144,2)</f>
        <v>12.34</v>
      </c>
      <c r="P144" s="172">
        <v>0</v>
      </c>
      <c r="Q144" s="172">
        <f>ROUND(E144*P144,2)</f>
        <v>0</v>
      </c>
      <c r="R144" s="173"/>
      <c r="S144" s="172" t="s">
        <v>163</v>
      </c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 t="s">
        <v>142</v>
      </c>
      <c r="AE144" s="150"/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</row>
    <row r="145" spans="1:59" x14ac:dyDescent="0.2">
      <c r="A145" s="151"/>
      <c r="B145" s="161"/>
      <c r="C145" s="183" t="s">
        <v>329</v>
      </c>
      <c r="D145" s="164"/>
      <c r="E145" s="168">
        <v>71.400000000000006</v>
      </c>
      <c r="F145" s="172"/>
      <c r="G145" s="172"/>
      <c r="H145" s="172"/>
      <c r="I145" s="172"/>
      <c r="J145" s="172"/>
      <c r="K145" s="172"/>
      <c r="L145" s="172"/>
      <c r="M145" s="172"/>
      <c r="N145" s="172"/>
      <c r="O145" s="172"/>
      <c r="P145" s="172"/>
      <c r="Q145" s="172"/>
      <c r="R145" s="173"/>
      <c r="S145" s="172"/>
      <c r="AD145" t="s">
        <v>125</v>
      </c>
    </row>
    <row r="146" spans="1:59" outlineLevel="1" x14ac:dyDescent="0.2">
      <c r="A146" s="157" t="s">
        <v>124</v>
      </c>
      <c r="B146" s="162" t="s">
        <v>61</v>
      </c>
      <c r="C146" s="184" t="s">
        <v>62</v>
      </c>
      <c r="D146" s="165"/>
      <c r="E146" s="169"/>
      <c r="F146" s="174"/>
      <c r="G146" s="174">
        <f>SUM(G147:G198)</f>
        <v>0</v>
      </c>
      <c r="H146" s="174"/>
      <c r="I146" s="174">
        <f>SUM(I147:I198)</f>
        <v>0</v>
      </c>
      <c r="J146" s="174"/>
      <c r="K146" s="174">
        <f>SUM(K147:K198)</f>
        <v>80262.11</v>
      </c>
      <c r="L146" s="174"/>
      <c r="M146" s="174">
        <f>SUM(M147:M198)</f>
        <v>0</v>
      </c>
      <c r="N146" s="174"/>
      <c r="O146" s="174">
        <f>SUM(O147:O198)</f>
        <v>9.01</v>
      </c>
      <c r="P146" s="174"/>
      <c r="Q146" s="174">
        <f>SUM(Q147:Q198)</f>
        <v>0</v>
      </c>
      <c r="R146" s="175"/>
      <c r="S146" s="174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 t="s">
        <v>130</v>
      </c>
      <c r="AE146" s="150"/>
      <c r="AF146" s="150"/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</row>
    <row r="147" spans="1:59" outlineLevel="1" x14ac:dyDescent="0.2">
      <c r="A147" s="151">
        <v>66</v>
      </c>
      <c r="B147" s="161" t="s">
        <v>330</v>
      </c>
      <c r="C147" s="182" t="s">
        <v>331</v>
      </c>
      <c r="D147" s="163" t="s">
        <v>133</v>
      </c>
      <c r="E147" s="167">
        <v>98.282499999999999</v>
      </c>
      <c r="F147" s="235"/>
      <c r="G147" s="172">
        <f>ROUND(E147*F147,2)</f>
        <v>0</v>
      </c>
      <c r="H147" s="172">
        <v>0</v>
      </c>
      <c r="I147" s="172">
        <f>ROUND(E147*H147,2)</f>
        <v>0</v>
      </c>
      <c r="J147" s="172">
        <v>320.5</v>
      </c>
      <c r="K147" s="172">
        <f>ROUND(E147*J147,2)</f>
        <v>31499.54</v>
      </c>
      <c r="L147" s="172">
        <v>21</v>
      </c>
      <c r="M147" s="172">
        <f>G147*(1+L147/100)</f>
        <v>0</v>
      </c>
      <c r="N147" s="172">
        <v>4.7660000000000001E-2</v>
      </c>
      <c r="O147" s="172">
        <f>ROUND(E147*N147,2)</f>
        <v>4.68</v>
      </c>
      <c r="P147" s="172">
        <v>0</v>
      </c>
      <c r="Q147" s="172">
        <f>ROUND(E147*P147,2)</f>
        <v>0</v>
      </c>
      <c r="R147" s="173" t="s">
        <v>180</v>
      </c>
      <c r="S147" s="172" t="s">
        <v>163</v>
      </c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 t="s">
        <v>142</v>
      </c>
      <c r="AE147" s="150"/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</row>
    <row r="148" spans="1:59" outlineLevel="1" x14ac:dyDescent="0.2">
      <c r="A148" s="151"/>
      <c r="B148" s="161"/>
      <c r="C148" s="183" t="s">
        <v>332</v>
      </c>
      <c r="D148" s="164"/>
      <c r="E148" s="168">
        <v>45.24</v>
      </c>
      <c r="F148" s="172"/>
      <c r="G148" s="172"/>
      <c r="H148" s="172"/>
      <c r="I148" s="172"/>
      <c r="J148" s="172"/>
      <c r="K148" s="172"/>
      <c r="L148" s="172"/>
      <c r="M148" s="172"/>
      <c r="N148" s="172"/>
      <c r="O148" s="172"/>
      <c r="P148" s="172"/>
      <c r="Q148" s="172"/>
      <c r="R148" s="173"/>
      <c r="S148" s="172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 t="s">
        <v>142</v>
      </c>
      <c r="AE148" s="150"/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</row>
    <row r="149" spans="1:59" outlineLevel="1" x14ac:dyDescent="0.2">
      <c r="A149" s="151"/>
      <c r="B149" s="161"/>
      <c r="C149" s="183" t="s">
        <v>333</v>
      </c>
      <c r="D149" s="164"/>
      <c r="E149" s="168">
        <v>-15.8225</v>
      </c>
      <c r="F149" s="172"/>
      <c r="G149" s="172"/>
      <c r="H149" s="172"/>
      <c r="I149" s="172"/>
      <c r="J149" s="172"/>
      <c r="K149" s="172"/>
      <c r="L149" s="172"/>
      <c r="M149" s="172"/>
      <c r="N149" s="172"/>
      <c r="O149" s="172"/>
      <c r="P149" s="172"/>
      <c r="Q149" s="172"/>
      <c r="R149" s="173"/>
      <c r="S149" s="172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 t="s">
        <v>142</v>
      </c>
      <c r="AE149" s="150"/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</row>
    <row r="150" spans="1:59" outlineLevel="1" x14ac:dyDescent="0.2">
      <c r="A150" s="151"/>
      <c r="B150" s="161"/>
      <c r="C150" s="183" t="s">
        <v>334</v>
      </c>
      <c r="D150" s="164"/>
      <c r="E150" s="168">
        <v>5.5</v>
      </c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3"/>
      <c r="S150" s="172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 t="s">
        <v>142</v>
      </c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</row>
    <row r="151" spans="1:59" outlineLevel="1" x14ac:dyDescent="0.2">
      <c r="A151" s="151"/>
      <c r="B151" s="161"/>
      <c r="C151" s="183" t="s">
        <v>335</v>
      </c>
      <c r="D151" s="164"/>
      <c r="E151" s="168">
        <v>15.58</v>
      </c>
      <c r="F151" s="172"/>
      <c r="G151" s="172"/>
      <c r="H151" s="172"/>
      <c r="I151" s="172"/>
      <c r="J151" s="172"/>
      <c r="K151" s="172"/>
      <c r="L151" s="172"/>
      <c r="M151" s="172"/>
      <c r="N151" s="172"/>
      <c r="O151" s="172"/>
      <c r="P151" s="172"/>
      <c r="Q151" s="172"/>
      <c r="R151" s="173"/>
      <c r="S151" s="172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 t="s">
        <v>142</v>
      </c>
      <c r="AE151" s="150"/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</row>
    <row r="152" spans="1:59" outlineLevel="1" x14ac:dyDescent="0.2">
      <c r="A152" s="151"/>
      <c r="B152" s="161"/>
      <c r="C152" s="183" t="s">
        <v>336</v>
      </c>
      <c r="D152" s="164"/>
      <c r="E152" s="168">
        <v>-5.25</v>
      </c>
      <c r="F152" s="172"/>
      <c r="G152" s="172"/>
      <c r="H152" s="172"/>
      <c r="I152" s="172"/>
      <c r="J152" s="172"/>
      <c r="K152" s="172"/>
      <c r="L152" s="172"/>
      <c r="M152" s="172"/>
      <c r="N152" s="172"/>
      <c r="O152" s="172"/>
      <c r="P152" s="172"/>
      <c r="Q152" s="172"/>
      <c r="R152" s="173"/>
      <c r="S152" s="172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 t="s">
        <v>142</v>
      </c>
      <c r="AE152" s="150"/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</row>
    <row r="153" spans="1:59" ht="22.5" outlineLevel="1" x14ac:dyDescent="0.2">
      <c r="A153" s="151"/>
      <c r="B153" s="161"/>
      <c r="C153" s="183" t="s">
        <v>337</v>
      </c>
      <c r="D153" s="164"/>
      <c r="E153" s="168">
        <v>24.64</v>
      </c>
      <c r="F153" s="172"/>
      <c r="G153" s="172"/>
      <c r="H153" s="172"/>
      <c r="I153" s="172"/>
      <c r="J153" s="172"/>
      <c r="K153" s="172"/>
      <c r="L153" s="172"/>
      <c r="M153" s="172"/>
      <c r="N153" s="172"/>
      <c r="O153" s="172"/>
      <c r="P153" s="172"/>
      <c r="Q153" s="172"/>
      <c r="R153" s="173"/>
      <c r="S153" s="172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 t="s">
        <v>142</v>
      </c>
      <c r="AE153" s="150"/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</row>
    <row r="154" spans="1:59" outlineLevel="1" x14ac:dyDescent="0.2">
      <c r="A154" s="151"/>
      <c r="B154" s="161"/>
      <c r="C154" s="183" t="s">
        <v>338</v>
      </c>
      <c r="D154" s="164"/>
      <c r="E154" s="168">
        <v>-4.5999999999999996</v>
      </c>
      <c r="F154" s="172"/>
      <c r="G154" s="172"/>
      <c r="H154" s="172"/>
      <c r="I154" s="172"/>
      <c r="J154" s="172"/>
      <c r="K154" s="172"/>
      <c r="L154" s="172"/>
      <c r="M154" s="172"/>
      <c r="N154" s="172"/>
      <c r="O154" s="172"/>
      <c r="P154" s="172"/>
      <c r="Q154" s="172"/>
      <c r="R154" s="173"/>
      <c r="S154" s="172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 t="s">
        <v>142</v>
      </c>
      <c r="AE154" s="150"/>
      <c r="AF154" s="150"/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</row>
    <row r="155" spans="1:59" outlineLevel="1" x14ac:dyDescent="0.2">
      <c r="A155" s="151"/>
      <c r="B155" s="161"/>
      <c r="C155" s="183" t="s">
        <v>339</v>
      </c>
      <c r="D155" s="164"/>
      <c r="E155" s="168">
        <v>15.84</v>
      </c>
      <c r="F155" s="172"/>
      <c r="G155" s="172"/>
      <c r="H155" s="172"/>
      <c r="I155" s="172"/>
      <c r="J155" s="172"/>
      <c r="K155" s="172"/>
      <c r="L155" s="172"/>
      <c r="M155" s="172"/>
      <c r="N155" s="172"/>
      <c r="O155" s="172"/>
      <c r="P155" s="172"/>
      <c r="Q155" s="172"/>
      <c r="R155" s="173"/>
      <c r="S155" s="172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 t="s">
        <v>142</v>
      </c>
      <c r="AE155" s="150"/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</row>
    <row r="156" spans="1:59" outlineLevel="1" x14ac:dyDescent="0.2">
      <c r="A156" s="151"/>
      <c r="B156" s="161"/>
      <c r="C156" s="183" t="s">
        <v>340</v>
      </c>
      <c r="D156" s="164"/>
      <c r="E156" s="168">
        <v>-4.2750000000000004</v>
      </c>
      <c r="F156" s="172"/>
      <c r="G156" s="172"/>
      <c r="H156" s="172"/>
      <c r="I156" s="172"/>
      <c r="J156" s="172"/>
      <c r="K156" s="172"/>
      <c r="L156" s="172"/>
      <c r="M156" s="172"/>
      <c r="N156" s="172"/>
      <c r="O156" s="172"/>
      <c r="P156" s="172"/>
      <c r="Q156" s="172"/>
      <c r="R156" s="173"/>
      <c r="S156" s="172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 t="s">
        <v>142</v>
      </c>
      <c r="AE156" s="150"/>
      <c r="AF156" s="150"/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</row>
    <row r="157" spans="1:59" outlineLevel="1" x14ac:dyDescent="0.2">
      <c r="A157" s="151"/>
      <c r="B157" s="161"/>
      <c r="C157" s="183" t="s">
        <v>341</v>
      </c>
      <c r="D157" s="164"/>
      <c r="E157" s="168">
        <v>3.86</v>
      </c>
      <c r="F157" s="172"/>
      <c r="G157" s="172"/>
      <c r="H157" s="172"/>
      <c r="I157" s="172"/>
      <c r="J157" s="172"/>
      <c r="K157" s="172"/>
      <c r="L157" s="172"/>
      <c r="M157" s="172"/>
      <c r="N157" s="172"/>
      <c r="O157" s="172"/>
      <c r="P157" s="172"/>
      <c r="Q157" s="172"/>
      <c r="R157" s="173"/>
      <c r="S157" s="172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 t="s">
        <v>142</v>
      </c>
      <c r="AE157" s="150"/>
      <c r="AF157" s="150"/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</row>
    <row r="158" spans="1:59" outlineLevel="1" x14ac:dyDescent="0.2">
      <c r="A158" s="151"/>
      <c r="B158" s="161"/>
      <c r="C158" s="183" t="s">
        <v>342</v>
      </c>
      <c r="D158" s="164"/>
      <c r="E158" s="168">
        <v>6.72</v>
      </c>
      <c r="F158" s="172"/>
      <c r="G158" s="172"/>
      <c r="H158" s="172"/>
      <c r="I158" s="172"/>
      <c r="J158" s="172"/>
      <c r="K158" s="172"/>
      <c r="L158" s="172"/>
      <c r="M158" s="172"/>
      <c r="N158" s="172"/>
      <c r="O158" s="172"/>
      <c r="P158" s="172"/>
      <c r="Q158" s="172"/>
      <c r="R158" s="173"/>
      <c r="S158" s="172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 t="s">
        <v>142</v>
      </c>
      <c r="AE158" s="150"/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</row>
    <row r="159" spans="1:59" outlineLevel="1" x14ac:dyDescent="0.2">
      <c r="A159" s="151"/>
      <c r="B159" s="161"/>
      <c r="C159" s="183" t="s">
        <v>338</v>
      </c>
      <c r="D159" s="164"/>
      <c r="E159" s="168">
        <v>-4.5999999999999996</v>
      </c>
      <c r="F159" s="172"/>
      <c r="G159" s="172"/>
      <c r="H159" s="172"/>
      <c r="I159" s="172"/>
      <c r="J159" s="172"/>
      <c r="K159" s="172"/>
      <c r="L159" s="172"/>
      <c r="M159" s="172"/>
      <c r="N159" s="172"/>
      <c r="O159" s="172"/>
      <c r="P159" s="172"/>
      <c r="Q159" s="172"/>
      <c r="R159" s="173"/>
      <c r="S159" s="172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 t="s">
        <v>142</v>
      </c>
      <c r="AE159" s="150"/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</row>
    <row r="160" spans="1:59" outlineLevel="1" x14ac:dyDescent="0.2">
      <c r="A160" s="151"/>
      <c r="B160" s="161"/>
      <c r="C160" s="183" t="s">
        <v>343</v>
      </c>
      <c r="D160" s="164"/>
      <c r="E160" s="168">
        <v>8.69</v>
      </c>
      <c r="F160" s="172"/>
      <c r="G160" s="172"/>
      <c r="H160" s="172"/>
      <c r="I160" s="172"/>
      <c r="J160" s="172"/>
      <c r="K160" s="172"/>
      <c r="L160" s="172"/>
      <c r="M160" s="172"/>
      <c r="N160" s="172"/>
      <c r="O160" s="172"/>
      <c r="P160" s="172"/>
      <c r="Q160" s="172"/>
      <c r="R160" s="173"/>
      <c r="S160" s="172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 t="s">
        <v>142</v>
      </c>
      <c r="AE160" s="150"/>
      <c r="AF160" s="150"/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</row>
    <row r="161" spans="1:59" outlineLevel="1" x14ac:dyDescent="0.2">
      <c r="A161" s="151"/>
      <c r="B161" s="161"/>
      <c r="C161" s="183" t="s">
        <v>344</v>
      </c>
      <c r="D161" s="164"/>
      <c r="E161" s="168">
        <v>2.76</v>
      </c>
      <c r="F161" s="172"/>
      <c r="G161" s="172"/>
      <c r="H161" s="172"/>
      <c r="I161" s="172"/>
      <c r="J161" s="172"/>
      <c r="K161" s="172"/>
      <c r="L161" s="172"/>
      <c r="M161" s="172"/>
      <c r="N161" s="172"/>
      <c r="O161" s="172"/>
      <c r="P161" s="172"/>
      <c r="Q161" s="172"/>
      <c r="R161" s="173"/>
      <c r="S161" s="172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 t="s">
        <v>142</v>
      </c>
      <c r="AE161" s="150"/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</row>
    <row r="162" spans="1:59" outlineLevel="1" x14ac:dyDescent="0.2">
      <c r="A162" s="151"/>
      <c r="B162" s="161"/>
      <c r="C162" s="183" t="s">
        <v>345</v>
      </c>
      <c r="D162" s="164"/>
      <c r="E162" s="168">
        <v>4</v>
      </c>
      <c r="F162" s="172"/>
      <c r="G162" s="172"/>
      <c r="H162" s="172"/>
      <c r="I162" s="172"/>
      <c r="J162" s="172"/>
      <c r="K162" s="172"/>
      <c r="L162" s="172"/>
      <c r="M162" s="172"/>
      <c r="N162" s="172"/>
      <c r="O162" s="172"/>
      <c r="P162" s="172"/>
      <c r="Q162" s="172"/>
      <c r="R162" s="173"/>
      <c r="S162" s="172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 t="s">
        <v>130</v>
      </c>
      <c r="AE162" s="150"/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</row>
    <row r="163" spans="1:59" outlineLevel="1" x14ac:dyDescent="0.2">
      <c r="A163" s="151">
        <v>67</v>
      </c>
      <c r="B163" s="161" t="s">
        <v>346</v>
      </c>
      <c r="C163" s="182" t="s">
        <v>903</v>
      </c>
      <c r="D163" s="163" t="s">
        <v>133</v>
      </c>
      <c r="E163" s="167">
        <v>61.5</v>
      </c>
      <c r="F163" s="235"/>
      <c r="G163" s="172">
        <f>ROUND(E163*F163,2)</f>
        <v>0</v>
      </c>
      <c r="H163" s="172">
        <v>0</v>
      </c>
      <c r="I163" s="172">
        <f>ROUND(E163*H163,2)</f>
        <v>0</v>
      </c>
      <c r="J163" s="172">
        <v>189.5</v>
      </c>
      <c r="K163" s="172">
        <f>ROUND(E163*J163,2)</f>
        <v>11654.25</v>
      </c>
      <c r="L163" s="172">
        <v>21</v>
      </c>
      <c r="M163" s="172">
        <f>G163*(1+L163/100)</f>
        <v>0</v>
      </c>
      <c r="N163" s="172">
        <v>1.7000000000000001E-2</v>
      </c>
      <c r="O163" s="172">
        <f>ROUND(E163*N163,2)</f>
        <v>1.05</v>
      </c>
      <c r="P163" s="172">
        <v>0</v>
      </c>
      <c r="Q163" s="172">
        <f>ROUND(E163*P163,2)</f>
        <v>0</v>
      </c>
      <c r="R163" s="173" t="s">
        <v>180</v>
      </c>
      <c r="S163" s="172" t="s">
        <v>129</v>
      </c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 t="s">
        <v>142</v>
      </c>
      <c r="AE163" s="150"/>
      <c r="AF163" s="150"/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</row>
    <row r="164" spans="1:59" outlineLevel="1" x14ac:dyDescent="0.2">
      <c r="A164" s="151"/>
      <c r="B164" s="161"/>
      <c r="C164" s="183" t="s">
        <v>347</v>
      </c>
      <c r="D164" s="164"/>
      <c r="E164" s="168"/>
      <c r="F164" s="172"/>
      <c r="G164" s="172"/>
      <c r="H164" s="172"/>
      <c r="I164" s="172"/>
      <c r="J164" s="172"/>
      <c r="K164" s="172"/>
      <c r="L164" s="172"/>
      <c r="M164" s="172"/>
      <c r="N164" s="172"/>
      <c r="O164" s="172"/>
      <c r="P164" s="172"/>
      <c r="Q164" s="172"/>
      <c r="R164" s="173"/>
      <c r="S164" s="172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 t="s">
        <v>142</v>
      </c>
      <c r="AE164" s="150"/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</row>
    <row r="165" spans="1:59" outlineLevel="1" x14ac:dyDescent="0.2">
      <c r="A165" s="151"/>
      <c r="B165" s="161"/>
      <c r="C165" s="183" t="s">
        <v>348</v>
      </c>
      <c r="D165" s="164"/>
      <c r="E165" s="168">
        <v>6.3</v>
      </c>
      <c r="F165" s="172"/>
      <c r="G165" s="172"/>
      <c r="H165" s="172"/>
      <c r="I165" s="172"/>
      <c r="J165" s="172"/>
      <c r="K165" s="172"/>
      <c r="L165" s="172"/>
      <c r="M165" s="172"/>
      <c r="N165" s="172"/>
      <c r="O165" s="172"/>
      <c r="P165" s="172"/>
      <c r="Q165" s="172"/>
      <c r="R165" s="173"/>
      <c r="S165" s="172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 t="s">
        <v>142</v>
      </c>
      <c r="AE165" s="150"/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</row>
    <row r="166" spans="1:59" outlineLevel="1" x14ac:dyDescent="0.2">
      <c r="A166" s="151"/>
      <c r="B166" s="161"/>
      <c r="C166" s="183" t="s">
        <v>349</v>
      </c>
      <c r="D166" s="164"/>
      <c r="E166" s="168">
        <v>5.25</v>
      </c>
      <c r="F166" s="172"/>
      <c r="G166" s="172"/>
      <c r="H166" s="172"/>
      <c r="I166" s="172"/>
      <c r="J166" s="172"/>
      <c r="K166" s="172"/>
      <c r="L166" s="172"/>
      <c r="M166" s="172"/>
      <c r="N166" s="172"/>
      <c r="O166" s="172"/>
      <c r="P166" s="172"/>
      <c r="Q166" s="172"/>
      <c r="R166" s="173"/>
      <c r="S166" s="172"/>
      <c r="T166" s="150"/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 t="s">
        <v>142</v>
      </c>
      <c r="AE166" s="150"/>
      <c r="AF166" s="150"/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</row>
    <row r="167" spans="1:59" outlineLevel="1" x14ac:dyDescent="0.2">
      <c r="A167" s="151"/>
      <c r="B167" s="161"/>
      <c r="C167" s="183" t="s">
        <v>350</v>
      </c>
      <c r="D167" s="164"/>
      <c r="E167" s="168">
        <v>12.3</v>
      </c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3"/>
      <c r="S167" s="172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 t="s">
        <v>142</v>
      </c>
      <c r="AE167" s="150"/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</row>
    <row r="168" spans="1:59" outlineLevel="1" x14ac:dyDescent="0.2">
      <c r="A168" s="151"/>
      <c r="B168" s="161"/>
      <c r="C168" s="183" t="s">
        <v>351</v>
      </c>
      <c r="D168" s="164"/>
      <c r="E168" s="168">
        <v>4.05</v>
      </c>
      <c r="F168" s="172"/>
      <c r="G168" s="172"/>
      <c r="H168" s="172"/>
      <c r="I168" s="172"/>
      <c r="J168" s="172"/>
      <c r="K168" s="172"/>
      <c r="L168" s="172"/>
      <c r="M168" s="172"/>
      <c r="N168" s="172"/>
      <c r="O168" s="172"/>
      <c r="P168" s="172"/>
      <c r="Q168" s="172"/>
      <c r="R168" s="173"/>
      <c r="S168" s="172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 t="s">
        <v>142</v>
      </c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</row>
    <row r="169" spans="1:59" outlineLevel="1" x14ac:dyDescent="0.2">
      <c r="A169" s="151"/>
      <c r="B169" s="161"/>
      <c r="C169" s="183" t="s">
        <v>352</v>
      </c>
      <c r="D169" s="164"/>
      <c r="E169" s="168">
        <v>10.8</v>
      </c>
      <c r="F169" s="172"/>
      <c r="G169" s="172"/>
      <c r="H169" s="172"/>
      <c r="I169" s="172"/>
      <c r="J169" s="172"/>
      <c r="K169" s="172"/>
      <c r="L169" s="172"/>
      <c r="M169" s="172"/>
      <c r="N169" s="172"/>
      <c r="O169" s="172"/>
      <c r="P169" s="172"/>
      <c r="Q169" s="172"/>
      <c r="R169" s="173"/>
      <c r="S169" s="172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 t="s">
        <v>142</v>
      </c>
      <c r="AE169" s="150"/>
      <c r="AF169" s="150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</row>
    <row r="170" spans="1:59" outlineLevel="1" x14ac:dyDescent="0.2">
      <c r="A170" s="151"/>
      <c r="B170" s="161"/>
      <c r="C170" s="183" t="s">
        <v>353</v>
      </c>
      <c r="D170" s="164"/>
      <c r="E170" s="168">
        <v>12.3</v>
      </c>
      <c r="F170" s="172"/>
      <c r="G170" s="172"/>
      <c r="H170" s="172"/>
      <c r="I170" s="172"/>
      <c r="J170" s="172"/>
      <c r="K170" s="172"/>
      <c r="L170" s="172"/>
      <c r="M170" s="172"/>
      <c r="N170" s="172"/>
      <c r="O170" s="172"/>
      <c r="P170" s="172"/>
      <c r="Q170" s="172"/>
      <c r="R170" s="173"/>
      <c r="S170" s="172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 t="s">
        <v>142</v>
      </c>
      <c r="AE170" s="150"/>
      <c r="AF170" s="150"/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</row>
    <row r="171" spans="1:59" outlineLevel="1" x14ac:dyDescent="0.2">
      <c r="A171" s="151"/>
      <c r="B171" s="161"/>
      <c r="C171" s="183" t="s">
        <v>354</v>
      </c>
      <c r="D171" s="164"/>
      <c r="E171" s="168">
        <v>10.5</v>
      </c>
      <c r="F171" s="172"/>
      <c r="G171" s="172"/>
      <c r="H171" s="172"/>
      <c r="I171" s="172"/>
      <c r="J171" s="172"/>
      <c r="K171" s="172"/>
      <c r="L171" s="172"/>
      <c r="M171" s="172"/>
      <c r="N171" s="172"/>
      <c r="O171" s="172"/>
      <c r="P171" s="172"/>
      <c r="Q171" s="172"/>
      <c r="R171" s="173"/>
      <c r="S171" s="172"/>
      <c r="T171" s="150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 t="s">
        <v>130</v>
      </c>
      <c r="AE171" s="150"/>
      <c r="AF171" s="150"/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</row>
    <row r="172" spans="1:59" outlineLevel="1" x14ac:dyDescent="0.2">
      <c r="A172" s="151">
        <v>68</v>
      </c>
      <c r="B172" s="161" t="s">
        <v>355</v>
      </c>
      <c r="C172" s="182" t="s">
        <v>356</v>
      </c>
      <c r="D172" s="163" t="s">
        <v>133</v>
      </c>
      <c r="E172" s="167">
        <v>35.44</v>
      </c>
      <c r="F172" s="235"/>
      <c r="G172" s="172">
        <f>ROUND(E172*F172,2)</f>
        <v>0</v>
      </c>
      <c r="H172" s="172">
        <v>0</v>
      </c>
      <c r="I172" s="172">
        <f>ROUND(E172*H172,2)</f>
        <v>0</v>
      </c>
      <c r="J172" s="172">
        <v>450</v>
      </c>
      <c r="K172" s="172">
        <f>ROUND(E172*J172,2)</f>
        <v>15948</v>
      </c>
      <c r="L172" s="172">
        <v>21</v>
      </c>
      <c r="M172" s="172">
        <f>G172*(1+L172/100)</f>
        <v>0</v>
      </c>
      <c r="N172" s="172">
        <v>5.1229999999999998E-2</v>
      </c>
      <c r="O172" s="172">
        <f>ROUND(E172*N172,2)</f>
        <v>1.82</v>
      </c>
      <c r="P172" s="172">
        <v>0</v>
      </c>
      <c r="Q172" s="172">
        <f>ROUND(E172*P172,2)</f>
        <v>0</v>
      </c>
      <c r="R172" s="173" t="s">
        <v>180</v>
      </c>
      <c r="S172" s="172" t="s">
        <v>129</v>
      </c>
      <c r="T172" s="150"/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 t="s">
        <v>142</v>
      </c>
      <c r="AE172" s="150"/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</row>
    <row r="173" spans="1:59" outlineLevel="1" x14ac:dyDescent="0.2">
      <c r="A173" s="151"/>
      <c r="B173" s="161"/>
      <c r="C173" s="183" t="s">
        <v>357</v>
      </c>
      <c r="D173" s="164"/>
      <c r="E173" s="168">
        <v>22.15</v>
      </c>
      <c r="F173" s="172"/>
      <c r="G173" s="172"/>
      <c r="H173" s="172"/>
      <c r="I173" s="172"/>
      <c r="J173" s="172"/>
      <c r="K173" s="172"/>
      <c r="L173" s="172"/>
      <c r="M173" s="172"/>
      <c r="N173" s="172"/>
      <c r="O173" s="172"/>
      <c r="P173" s="172"/>
      <c r="Q173" s="172"/>
      <c r="R173" s="173"/>
      <c r="S173" s="172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 t="s">
        <v>142</v>
      </c>
      <c r="AE173" s="150"/>
      <c r="AF173" s="150"/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</row>
    <row r="174" spans="1:59" outlineLevel="1" x14ac:dyDescent="0.2">
      <c r="A174" s="151"/>
      <c r="B174" s="161"/>
      <c r="C174" s="183" t="s">
        <v>358</v>
      </c>
      <c r="D174" s="164"/>
      <c r="E174" s="168">
        <v>13.29</v>
      </c>
      <c r="F174" s="172"/>
      <c r="G174" s="172"/>
      <c r="H174" s="172"/>
      <c r="I174" s="172"/>
      <c r="J174" s="172"/>
      <c r="K174" s="172"/>
      <c r="L174" s="172"/>
      <c r="M174" s="172"/>
      <c r="N174" s="172"/>
      <c r="O174" s="172"/>
      <c r="P174" s="172"/>
      <c r="Q174" s="172"/>
      <c r="R174" s="173"/>
      <c r="S174" s="172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 t="s">
        <v>130</v>
      </c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</row>
    <row r="175" spans="1:59" outlineLevel="1" x14ac:dyDescent="0.2">
      <c r="A175" s="151">
        <v>69</v>
      </c>
      <c r="B175" s="161" t="s">
        <v>359</v>
      </c>
      <c r="C175" s="182" t="s">
        <v>360</v>
      </c>
      <c r="D175" s="163" t="s">
        <v>127</v>
      </c>
      <c r="E175" s="167">
        <v>2</v>
      </c>
      <c r="F175" s="235"/>
      <c r="G175" s="172">
        <f>ROUND(E175*F175,2)</f>
        <v>0</v>
      </c>
      <c r="H175" s="172">
        <v>0</v>
      </c>
      <c r="I175" s="172">
        <f>ROUND(E175*H175,2)</f>
        <v>0</v>
      </c>
      <c r="J175" s="172">
        <v>430.5</v>
      </c>
      <c r="K175" s="172">
        <f>ROUND(E175*J175,2)</f>
        <v>861</v>
      </c>
      <c r="L175" s="172">
        <v>21</v>
      </c>
      <c r="M175" s="172">
        <f>G175*(1+L175/100)</f>
        <v>0</v>
      </c>
      <c r="N175" s="172">
        <v>4.3049999999999998E-2</v>
      </c>
      <c r="O175" s="172">
        <f>ROUND(E175*N175,2)</f>
        <v>0.09</v>
      </c>
      <c r="P175" s="172">
        <v>0</v>
      </c>
      <c r="Q175" s="172">
        <f>ROUND(E175*P175,2)</f>
        <v>0</v>
      </c>
      <c r="R175" s="173" t="s">
        <v>247</v>
      </c>
      <c r="S175" s="172" t="s">
        <v>129</v>
      </c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 t="s">
        <v>142</v>
      </c>
      <c r="AE175" s="150"/>
      <c r="AF175" s="150"/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</row>
    <row r="176" spans="1:59" outlineLevel="1" x14ac:dyDescent="0.2">
      <c r="A176" s="151"/>
      <c r="B176" s="161"/>
      <c r="C176" s="183" t="s">
        <v>361</v>
      </c>
      <c r="D176" s="164"/>
      <c r="E176" s="168">
        <v>2</v>
      </c>
      <c r="F176" s="172"/>
      <c r="G176" s="172"/>
      <c r="H176" s="172"/>
      <c r="I176" s="172"/>
      <c r="J176" s="172"/>
      <c r="K176" s="172"/>
      <c r="L176" s="172"/>
      <c r="M176" s="172"/>
      <c r="N176" s="172"/>
      <c r="O176" s="172"/>
      <c r="P176" s="172"/>
      <c r="Q176" s="172"/>
      <c r="R176" s="173"/>
      <c r="S176" s="172"/>
      <c r="T176" s="150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 t="s">
        <v>130</v>
      </c>
      <c r="AE176" s="150"/>
      <c r="AF176" s="150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</row>
    <row r="177" spans="1:59" outlineLevel="1" x14ac:dyDescent="0.2">
      <c r="A177" s="151">
        <v>70</v>
      </c>
      <c r="B177" s="161" t="s">
        <v>362</v>
      </c>
      <c r="C177" s="182" t="s">
        <v>363</v>
      </c>
      <c r="D177" s="163" t="s">
        <v>137</v>
      </c>
      <c r="E177" s="167">
        <v>157</v>
      </c>
      <c r="F177" s="235"/>
      <c r="G177" s="172">
        <f>ROUND(E177*F177,2)</f>
        <v>0</v>
      </c>
      <c r="H177" s="172">
        <v>0</v>
      </c>
      <c r="I177" s="172">
        <f>ROUND(E177*H177,2)</f>
        <v>0</v>
      </c>
      <c r="J177" s="172">
        <v>66.599999999999994</v>
      </c>
      <c r="K177" s="172">
        <f>ROUND(E177*J177,2)</f>
        <v>10456.200000000001</v>
      </c>
      <c r="L177" s="172">
        <v>21</v>
      </c>
      <c r="M177" s="172">
        <f>G177*(1+L177/100)</f>
        <v>0</v>
      </c>
      <c r="N177" s="172">
        <v>3.7100000000000002E-3</v>
      </c>
      <c r="O177" s="172">
        <f>ROUND(E177*N177,2)</f>
        <v>0.57999999999999996</v>
      </c>
      <c r="P177" s="172">
        <v>0</v>
      </c>
      <c r="Q177" s="172">
        <f>ROUND(E177*P177,2)</f>
        <v>0</v>
      </c>
      <c r="R177" s="173" t="s">
        <v>247</v>
      </c>
      <c r="S177" s="172" t="s">
        <v>129</v>
      </c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 t="s">
        <v>142</v>
      </c>
      <c r="AE177" s="150"/>
      <c r="AF177" s="150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</row>
    <row r="178" spans="1:59" ht="22.5" outlineLevel="1" x14ac:dyDescent="0.2">
      <c r="A178" s="151"/>
      <c r="B178" s="161"/>
      <c r="C178" s="183" t="s">
        <v>364</v>
      </c>
      <c r="D178" s="164"/>
      <c r="E178" s="168">
        <v>71.599999999999994</v>
      </c>
      <c r="F178" s="172"/>
      <c r="G178" s="172"/>
      <c r="H178" s="172"/>
      <c r="I178" s="172"/>
      <c r="J178" s="172"/>
      <c r="K178" s="172"/>
      <c r="L178" s="172"/>
      <c r="M178" s="172"/>
      <c r="N178" s="172"/>
      <c r="O178" s="172"/>
      <c r="P178" s="172"/>
      <c r="Q178" s="172"/>
      <c r="R178" s="173"/>
      <c r="S178" s="172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 t="s">
        <v>142</v>
      </c>
      <c r="AE178" s="150"/>
      <c r="AF178" s="150"/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</row>
    <row r="179" spans="1:59" outlineLevel="1" x14ac:dyDescent="0.2">
      <c r="A179" s="151"/>
      <c r="B179" s="161"/>
      <c r="C179" s="183" t="s">
        <v>365</v>
      </c>
      <c r="D179" s="164"/>
      <c r="E179" s="168">
        <v>19.2</v>
      </c>
      <c r="F179" s="172"/>
      <c r="G179" s="172"/>
      <c r="H179" s="172"/>
      <c r="I179" s="172"/>
      <c r="J179" s="172"/>
      <c r="K179" s="172"/>
      <c r="L179" s="172"/>
      <c r="M179" s="172"/>
      <c r="N179" s="172"/>
      <c r="O179" s="172"/>
      <c r="P179" s="172"/>
      <c r="Q179" s="172"/>
      <c r="R179" s="173"/>
      <c r="S179" s="172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 t="s">
        <v>142</v>
      </c>
      <c r="AE179" s="150"/>
      <c r="AF179" s="150"/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</row>
    <row r="180" spans="1:59" outlineLevel="1" x14ac:dyDescent="0.2">
      <c r="A180" s="151"/>
      <c r="B180" s="161"/>
      <c r="C180" s="183" t="s">
        <v>366</v>
      </c>
      <c r="D180" s="164"/>
      <c r="E180" s="168"/>
      <c r="F180" s="172"/>
      <c r="G180" s="172"/>
      <c r="H180" s="172"/>
      <c r="I180" s="172"/>
      <c r="J180" s="172"/>
      <c r="K180" s="172"/>
      <c r="L180" s="172"/>
      <c r="M180" s="172"/>
      <c r="N180" s="172"/>
      <c r="O180" s="172"/>
      <c r="P180" s="172"/>
      <c r="Q180" s="172"/>
      <c r="R180" s="173"/>
      <c r="S180" s="172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 t="s">
        <v>142</v>
      </c>
      <c r="AE180" s="150"/>
      <c r="AF180" s="150"/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</row>
    <row r="181" spans="1:59" outlineLevel="1" x14ac:dyDescent="0.2">
      <c r="A181" s="151"/>
      <c r="B181" s="161"/>
      <c r="C181" s="183" t="s">
        <v>367</v>
      </c>
      <c r="D181" s="164"/>
      <c r="E181" s="168">
        <v>11.1</v>
      </c>
      <c r="F181" s="172"/>
      <c r="G181" s="172"/>
      <c r="H181" s="172"/>
      <c r="I181" s="172"/>
      <c r="J181" s="172"/>
      <c r="K181" s="172"/>
      <c r="L181" s="172"/>
      <c r="M181" s="172"/>
      <c r="N181" s="172"/>
      <c r="O181" s="172"/>
      <c r="P181" s="172"/>
      <c r="Q181" s="172"/>
      <c r="R181" s="173"/>
      <c r="S181" s="172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 t="s">
        <v>142</v>
      </c>
      <c r="AE181" s="150"/>
      <c r="AF181" s="150"/>
      <c r="AG181" s="150"/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</row>
    <row r="182" spans="1:59" outlineLevel="1" x14ac:dyDescent="0.2">
      <c r="A182" s="151"/>
      <c r="B182" s="161"/>
      <c r="C182" s="183" t="s">
        <v>368</v>
      </c>
      <c r="D182" s="164"/>
      <c r="E182" s="168">
        <v>4.5999999999999996</v>
      </c>
      <c r="F182" s="172"/>
      <c r="G182" s="172"/>
      <c r="H182" s="172"/>
      <c r="I182" s="172"/>
      <c r="J182" s="172"/>
      <c r="K182" s="172"/>
      <c r="L182" s="172"/>
      <c r="M182" s="172"/>
      <c r="N182" s="172"/>
      <c r="O182" s="172"/>
      <c r="P182" s="172"/>
      <c r="Q182" s="172"/>
      <c r="R182" s="173"/>
      <c r="S182" s="172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 t="s">
        <v>142</v>
      </c>
      <c r="AE182" s="150"/>
      <c r="AF182" s="150"/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</row>
    <row r="183" spans="1:59" outlineLevel="1" x14ac:dyDescent="0.2">
      <c r="A183" s="151"/>
      <c r="B183" s="161"/>
      <c r="C183" s="183" t="s">
        <v>369</v>
      </c>
      <c r="D183" s="164"/>
      <c r="E183" s="168">
        <v>5.8</v>
      </c>
      <c r="F183" s="172"/>
      <c r="G183" s="172"/>
      <c r="H183" s="172"/>
      <c r="I183" s="172"/>
      <c r="J183" s="172"/>
      <c r="K183" s="172"/>
      <c r="L183" s="172"/>
      <c r="M183" s="172"/>
      <c r="N183" s="172"/>
      <c r="O183" s="172"/>
      <c r="P183" s="172"/>
      <c r="Q183" s="172"/>
      <c r="R183" s="173"/>
      <c r="S183" s="172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 t="s">
        <v>142</v>
      </c>
      <c r="AE183" s="150"/>
      <c r="AF183" s="150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</row>
    <row r="184" spans="1:59" outlineLevel="1" x14ac:dyDescent="0.2">
      <c r="A184" s="151"/>
      <c r="B184" s="161"/>
      <c r="C184" s="183" t="s">
        <v>370</v>
      </c>
      <c r="D184" s="164"/>
      <c r="E184" s="168">
        <v>7.8</v>
      </c>
      <c r="F184" s="172"/>
      <c r="G184" s="172"/>
      <c r="H184" s="172"/>
      <c r="I184" s="172"/>
      <c r="J184" s="172"/>
      <c r="K184" s="172"/>
      <c r="L184" s="172"/>
      <c r="M184" s="172"/>
      <c r="N184" s="172"/>
      <c r="O184" s="172"/>
      <c r="P184" s="172"/>
      <c r="Q184" s="172"/>
      <c r="R184" s="173"/>
      <c r="S184" s="172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 t="s">
        <v>142</v>
      </c>
      <c r="AE184" s="150"/>
      <c r="AF184" s="150"/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</row>
    <row r="185" spans="1:59" outlineLevel="1" x14ac:dyDescent="0.2">
      <c r="A185" s="151"/>
      <c r="B185" s="161"/>
      <c r="C185" s="183" t="s">
        <v>371</v>
      </c>
      <c r="D185" s="164"/>
      <c r="E185" s="168">
        <v>4.0999999999999996</v>
      </c>
      <c r="F185" s="172"/>
      <c r="G185" s="172"/>
      <c r="H185" s="172"/>
      <c r="I185" s="172"/>
      <c r="J185" s="172"/>
      <c r="K185" s="172"/>
      <c r="L185" s="172"/>
      <c r="M185" s="172"/>
      <c r="N185" s="172"/>
      <c r="O185" s="172"/>
      <c r="P185" s="172"/>
      <c r="Q185" s="172"/>
      <c r="R185" s="173"/>
      <c r="S185" s="172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 t="s">
        <v>142</v>
      </c>
      <c r="AE185" s="150"/>
      <c r="AF185" s="150"/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</row>
    <row r="186" spans="1:59" outlineLevel="1" x14ac:dyDescent="0.2">
      <c r="A186" s="151"/>
      <c r="B186" s="161"/>
      <c r="C186" s="183" t="s">
        <v>372</v>
      </c>
      <c r="D186" s="164"/>
      <c r="E186" s="168">
        <v>2.5</v>
      </c>
      <c r="F186" s="172"/>
      <c r="G186" s="172"/>
      <c r="H186" s="172"/>
      <c r="I186" s="172"/>
      <c r="J186" s="172"/>
      <c r="K186" s="172"/>
      <c r="L186" s="172"/>
      <c r="M186" s="172"/>
      <c r="N186" s="172"/>
      <c r="O186" s="172"/>
      <c r="P186" s="172"/>
      <c r="Q186" s="172"/>
      <c r="R186" s="173"/>
      <c r="S186" s="172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 t="s">
        <v>142</v>
      </c>
      <c r="AE186" s="150"/>
      <c r="AF186" s="150"/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</row>
    <row r="187" spans="1:59" outlineLevel="1" x14ac:dyDescent="0.2">
      <c r="A187" s="151"/>
      <c r="B187" s="161"/>
      <c r="C187" s="183" t="s">
        <v>373</v>
      </c>
      <c r="D187" s="164"/>
      <c r="E187" s="168">
        <v>4.9000000000000004</v>
      </c>
      <c r="F187" s="172"/>
      <c r="G187" s="172"/>
      <c r="H187" s="172"/>
      <c r="I187" s="172"/>
      <c r="J187" s="172"/>
      <c r="K187" s="172"/>
      <c r="L187" s="172"/>
      <c r="M187" s="172"/>
      <c r="N187" s="172"/>
      <c r="O187" s="172"/>
      <c r="P187" s="172"/>
      <c r="Q187" s="172"/>
      <c r="R187" s="173"/>
      <c r="S187" s="172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 t="s">
        <v>142</v>
      </c>
      <c r="AE187" s="150"/>
      <c r="AF187" s="150"/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</row>
    <row r="188" spans="1:59" outlineLevel="1" x14ac:dyDescent="0.2">
      <c r="A188" s="151"/>
      <c r="B188" s="161"/>
      <c r="C188" s="183" t="s">
        <v>374</v>
      </c>
      <c r="D188" s="164"/>
      <c r="E188" s="168">
        <v>7.8</v>
      </c>
      <c r="F188" s="172"/>
      <c r="G188" s="172"/>
      <c r="H188" s="172"/>
      <c r="I188" s="172"/>
      <c r="J188" s="172"/>
      <c r="K188" s="172"/>
      <c r="L188" s="172"/>
      <c r="M188" s="172"/>
      <c r="N188" s="172"/>
      <c r="O188" s="172"/>
      <c r="P188" s="172"/>
      <c r="Q188" s="172"/>
      <c r="R188" s="173"/>
      <c r="S188" s="172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 t="s">
        <v>142</v>
      </c>
      <c r="AE188" s="150"/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</row>
    <row r="189" spans="1:59" outlineLevel="1" x14ac:dyDescent="0.2">
      <c r="A189" s="151"/>
      <c r="B189" s="161"/>
      <c r="C189" s="183" t="s">
        <v>375</v>
      </c>
      <c r="D189" s="164"/>
      <c r="E189" s="168">
        <v>7</v>
      </c>
      <c r="F189" s="172"/>
      <c r="G189" s="172"/>
      <c r="H189" s="172"/>
      <c r="I189" s="172"/>
      <c r="J189" s="172"/>
      <c r="K189" s="172"/>
      <c r="L189" s="172"/>
      <c r="M189" s="172"/>
      <c r="N189" s="172"/>
      <c r="O189" s="172"/>
      <c r="P189" s="172"/>
      <c r="Q189" s="172"/>
      <c r="R189" s="173"/>
      <c r="S189" s="172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 t="s">
        <v>142</v>
      </c>
      <c r="AE189" s="150"/>
      <c r="AF189" s="150"/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</row>
    <row r="190" spans="1:59" outlineLevel="1" x14ac:dyDescent="0.2">
      <c r="A190" s="151"/>
      <c r="B190" s="161"/>
      <c r="C190" s="183" t="s">
        <v>376</v>
      </c>
      <c r="D190" s="164"/>
      <c r="E190" s="168">
        <v>10.6</v>
      </c>
      <c r="F190" s="172"/>
      <c r="G190" s="172"/>
      <c r="H190" s="172"/>
      <c r="I190" s="172"/>
      <c r="J190" s="172"/>
      <c r="K190" s="172"/>
      <c r="L190" s="172"/>
      <c r="M190" s="172"/>
      <c r="N190" s="172"/>
      <c r="O190" s="172"/>
      <c r="P190" s="172"/>
      <c r="Q190" s="172"/>
      <c r="R190" s="173"/>
      <c r="S190" s="172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 t="s">
        <v>130</v>
      </c>
      <c r="AE190" s="150"/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</row>
    <row r="191" spans="1:59" outlineLevel="1" x14ac:dyDescent="0.2">
      <c r="A191" s="151">
        <v>71</v>
      </c>
      <c r="B191" s="161" t="s">
        <v>377</v>
      </c>
      <c r="C191" s="182" t="s">
        <v>378</v>
      </c>
      <c r="D191" s="163" t="s">
        <v>133</v>
      </c>
      <c r="E191" s="167">
        <v>11.21</v>
      </c>
      <c r="F191" s="235"/>
      <c r="G191" s="172">
        <f>ROUND(E191*F191,2)</f>
        <v>0</v>
      </c>
      <c r="H191" s="172">
        <v>0</v>
      </c>
      <c r="I191" s="172">
        <f>ROUND(E191*H191,2)</f>
        <v>0</v>
      </c>
      <c r="J191" s="172">
        <v>208</v>
      </c>
      <c r="K191" s="172">
        <f>ROUND(E191*J191,2)</f>
        <v>2331.6799999999998</v>
      </c>
      <c r="L191" s="172">
        <v>21</v>
      </c>
      <c r="M191" s="172">
        <f>G191*(1+L191/100)</f>
        <v>0</v>
      </c>
      <c r="N191" s="172">
        <v>3.9210000000000002E-2</v>
      </c>
      <c r="O191" s="172">
        <f>ROUND(E191*N191,2)</f>
        <v>0.44</v>
      </c>
      <c r="P191" s="172">
        <v>0</v>
      </c>
      <c r="Q191" s="172">
        <f>ROUND(E191*P191,2)</f>
        <v>0</v>
      </c>
      <c r="R191" s="173" t="s">
        <v>180</v>
      </c>
      <c r="S191" s="172" t="s">
        <v>129</v>
      </c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 t="s">
        <v>142</v>
      </c>
      <c r="AE191" s="150"/>
      <c r="AF191" s="150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</row>
    <row r="192" spans="1:59" outlineLevel="1" x14ac:dyDescent="0.2">
      <c r="A192" s="151"/>
      <c r="B192" s="161"/>
      <c r="C192" s="183" t="s">
        <v>204</v>
      </c>
      <c r="D192" s="164"/>
      <c r="E192" s="168">
        <v>11.21</v>
      </c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3"/>
      <c r="S192" s="172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 t="s">
        <v>130</v>
      </c>
      <c r="AE192" s="150"/>
      <c r="AF192" s="150"/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</row>
    <row r="193" spans="1:59" outlineLevel="1" x14ac:dyDescent="0.2">
      <c r="A193" s="151">
        <v>72</v>
      </c>
      <c r="B193" s="161" t="s">
        <v>379</v>
      </c>
      <c r="C193" s="182" t="s">
        <v>380</v>
      </c>
      <c r="D193" s="163" t="s">
        <v>133</v>
      </c>
      <c r="E193" s="167">
        <v>5.56</v>
      </c>
      <c r="F193" s="235"/>
      <c r="G193" s="172">
        <f>ROUND(E193*F193,2)</f>
        <v>0</v>
      </c>
      <c r="H193" s="172">
        <v>0</v>
      </c>
      <c r="I193" s="172">
        <f>ROUND(E193*H193,2)</f>
        <v>0</v>
      </c>
      <c r="J193" s="172">
        <v>574</v>
      </c>
      <c r="K193" s="172">
        <f>ROUND(E193*J193,2)</f>
        <v>3191.44</v>
      </c>
      <c r="L193" s="172">
        <v>21</v>
      </c>
      <c r="M193" s="172">
        <f>G193*(1+L193/100)</f>
        <v>0</v>
      </c>
      <c r="N193" s="172">
        <v>5.3690000000000002E-2</v>
      </c>
      <c r="O193" s="172">
        <f>ROUND(E193*N193,2)</f>
        <v>0.3</v>
      </c>
      <c r="P193" s="172">
        <v>0</v>
      </c>
      <c r="Q193" s="172">
        <f>ROUND(E193*P193,2)</f>
        <v>0</v>
      </c>
      <c r="R193" s="173" t="s">
        <v>247</v>
      </c>
      <c r="S193" s="172" t="s">
        <v>129</v>
      </c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 t="s">
        <v>142</v>
      </c>
      <c r="AE193" s="150"/>
      <c r="AF193" s="150"/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</row>
    <row r="194" spans="1:59" outlineLevel="1" x14ac:dyDescent="0.2">
      <c r="A194" s="151"/>
      <c r="B194" s="161"/>
      <c r="C194" s="183" t="s">
        <v>381</v>
      </c>
      <c r="D194" s="164"/>
      <c r="E194" s="168">
        <v>2.0750000000000002</v>
      </c>
      <c r="F194" s="172"/>
      <c r="G194" s="172"/>
      <c r="H194" s="172"/>
      <c r="I194" s="172"/>
      <c r="J194" s="172"/>
      <c r="K194" s="172"/>
      <c r="L194" s="172"/>
      <c r="M194" s="172"/>
      <c r="N194" s="172"/>
      <c r="O194" s="172"/>
      <c r="P194" s="172"/>
      <c r="Q194" s="172"/>
      <c r="R194" s="173"/>
      <c r="S194" s="172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 t="s">
        <v>142</v>
      </c>
      <c r="AE194" s="150"/>
      <c r="AF194" s="150"/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</row>
    <row r="195" spans="1:59" outlineLevel="1" x14ac:dyDescent="0.2">
      <c r="A195" s="151"/>
      <c r="B195" s="161"/>
      <c r="C195" s="183" t="s">
        <v>382</v>
      </c>
      <c r="D195" s="164"/>
      <c r="E195" s="168">
        <v>2.4500000000000002</v>
      </c>
      <c r="F195" s="172"/>
      <c r="G195" s="172"/>
      <c r="H195" s="172"/>
      <c r="I195" s="172"/>
      <c r="J195" s="172"/>
      <c r="K195" s="172"/>
      <c r="L195" s="172"/>
      <c r="M195" s="172"/>
      <c r="N195" s="172"/>
      <c r="O195" s="172"/>
      <c r="P195" s="172"/>
      <c r="Q195" s="172"/>
      <c r="R195" s="173"/>
      <c r="S195" s="172"/>
      <c r="T195" s="150"/>
      <c r="U195" s="150"/>
      <c r="V195" s="150"/>
      <c r="W195" s="150"/>
      <c r="X195" s="150"/>
      <c r="Y195" s="150"/>
      <c r="Z195" s="150"/>
      <c r="AA195" s="150"/>
      <c r="AB195" s="150"/>
      <c r="AC195" s="150"/>
      <c r="AD195" s="150" t="s">
        <v>142</v>
      </c>
      <c r="AE195" s="150"/>
      <c r="AF195" s="150"/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</row>
    <row r="196" spans="1:59" outlineLevel="1" x14ac:dyDescent="0.2">
      <c r="A196" s="151"/>
      <c r="B196" s="161"/>
      <c r="C196" s="183" t="s">
        <v>383</v>
      </c>
      <c r="D196" s="164"/>
      <c r="E196" s="168">
        <v>1.0349999999999999</v>
      </c>
      <c r="F196" s="172"/>
      <c r="G196" s="172"/>
      <c r="H196" s="172"/>
      <c r="I196" s="172"/>
      <c r="J196" s="172"/>
      <c r="K196" s="172"/>
      <c r="L196" s="172"/>
      <c r="M196" s="172"/>
      <c r="N196" s="172"/>
      <c r="O196" s="172"/>
      <c r="P196" s="172"/>
      <c r="Q196" s="172"/>
      <c r="R196" s="173"/>
      <c r="S196" s="172"/>
      <c r="T196" s="150"/>
      <c r="U196" s="150"/>
      <c r="V196" s="150"/>
      <c r="W196" s="150"/>
      <c r="X196" s="150"/>
      <c r="Y196" s="150"/>
      <c r="Z196" s="150"/>
      <c r="AA196" s="150"/>
      <c r="AB196" s="150"/>
      <c r="AC196" s="150"/>
      <c r="AD196" s="150" t="s">
        <v>130</v>
      </c>
      <c r="AE196" s="150"/>
      <c r="AF196" s="150"/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</row>
    <row r="197" spans="1:59" outlineLevel="1" x14ac:dyDescent="0.2">
      <c r="A197" s="151">
        <v>73</v>
      </c>
      <c r="B197" s="161" t="s">
        <v>384</v>
      </c>
      <c r="C197" s="182" t="s">
        <v>385</v>
      </c>
      <c r="D197" s="163" t="s">
        <v>133</v>
      </c>
      <c r="E197" s="167">
        <v>9</v>
      </c>
      <c r="F197" s="235"/>
      <c r="G197" s="172">
        <f>ROUND(E197*F197,2)</f>
        <v>0</v>
      </c>
      <c r="H197" s="172">
        <v>0</v>
      </c>
      <c r="I197" s="172">
        <f>ROUND(E197*H197,2)</f>
        <v>0</v>
      </c>
      <c r="J197" s="172">
        <v>480</v>
      </c>
      <c r="K197" s="172">
        <f>ROUND(E197*J197,2)</f>
        <v>4320</v>
      </c>
      <c r="L197" s="172">
        <v>21</v>
      </c>
      <c r="M197" s="172">
        <f>G197*(1+L197/100)</f>
        <v>0</v>
      </c>
      <c r="N197" s="172">
        <v>6.0699999999999999E-3</v>
      </c>
      <c r="O197" s="172">
        <f>ROUND(E197*N197,2)</f>
        <v>0.05</v>
      </c>
      <c r="P197" s="172">
        <v>0</v>
      </c>
      <c r="Q197" s="172">
        <f>ROUND(E197*P197,2)</f>
        <v>0</v>
      </c>
      <c r="R197" s="173" t="s">
        <v>180</v>
      </c>
      <c r="S197" s="172" t="s">
        <v>129</v>
      </c>
      <c r="T197" s="150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 t="s">
        <v>142</v>
      </c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</row>
    <row r="198" spans="1:59" ht="22.5" x14ac:dyDescent="0.2">
      <c r="A198" s="151"/>
      <c r="B198" s="161"/>
      <c r="C198" s="183" t="s">
        <v>386</v>
      </c>
      <c r="D198" s="164"/>
      <c r="E198" s="168">
        <v>9</v>
      </c>
      <c r="F198" s="172"/>
      <c r="G198" s="172"/>
      <c r="H198" s="172"/>
      <c r="I198" s="172"/>
      <c r="J198" s="172"/>
      <c r="K198" s="172"/>
      <c r="L198" s="172"/>
      <c r="M198" s="172"/>
      <c r="N198" s="172"/>
      <c r="O198" s="172"/>
      <c r="P198" s="172"/>
      <c r="Q198" s="172"/>
      <c r="R198" s="173"/>
      <c r="S198" s="172"/>
      <c r="AD198" t="s">
        <v>125</v>
      </c>
    </row>
    <row r="199" spans="1:59" outlineLevel="1" x14ac:dyDescent="0.2">
      <c r="A199" s="157" t="s">
        <v>124</v>
      </c>
      <c r="B199" s="162" t="s">
        <v>63</v>
      </c>
      <c r="C199" s="184" t="s">
        <v>64</v>
      </c>
      <c r="D199" s="165"/>
      <c r="E199" s="169"/>
      <c r="F199" s="174"/>
      <c r="G199" s="174">
        <f>SUM(G200:G230)</f>
        <v>0</v>
      </c>
      <c r="H199" s="174"/>
      <c r="I199" s="174">
        <f>SUM(I200:I230)</f>
        <v>0</v>
      </c>
      <c r="J199" s="174"/>
      <c r="K199" s="174">
        <f>SUM(K200:K230)</f>
        <v>51686.17</v>
      </c>
      <c r="L199" s="174"/>
      <c r="M199" s="174">
        <f>SUM(M200:M230)</f>
        <v>0</v>
      </c>
      <c r="N199" s="174"/>
      <c r="O199" s="174">
        <f>SUM(O200:O230)</f>
        <v>1.9499999999999997</v>
      </c>
      <c r="P199" s="174"/>
      <c r="Q199" s="174">
        <f>SUM(Q200:Q230)</f>
        <v>0</v>
      </c>
      <c r="R199" s="175"/>
      <c r="S199" s="174"/>
      <c r="T199" s="150"/>
      <c r="U199" s="150"/>
      <c r="V199" s="150"/>
      <c r="W199" s="150"/>
      <c r="X199" s="150"/>
      <c r="Y199" s="150"/>
      <c r="Z199" s="150"/>
      <c r="AA199" s="150"/>
      <c r="AB199" s="150"/>
      <c r="AC199" s="150"/>
      <c r="AD199" s="150" t="s">
        <v>130</v>
      </c>
      <c r="AE199" s="150"/>
      <c r="AF199" s="150"/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</row>
    <row r="200" spans="1:59" outlineLevel="1" x14ac:dyDescent="0.2">
      <c r="A200" s="151">
        <v>74</v>
      </c>
      <c r="B200" s="161" t="s">
        <v>387</v>
      </c>
      <c r="C200" s="182" t="s">
        <v>388</v>
      </c>
      <c r="D200" s="163" t="s">
        <v>133</v>
      </c>
      <c r="E200" s="167">
        <v>16.059999999999999</v>
      </c>
      <c r="F200" s="235"/>
      <c r="G200" s="172">
        <f>ROUND(E200*F200,2)</f>
        <v>0</v>
      </c>
      <c r="H200" s="172">
        <v>0</v>
      </c>
      <c r="I200" s="172">
        <f>ROUND(E200*H200,2)</f>
        <v>0</v>
      </c>
      <c r="J200" s="172">
        <v>212.5</v>
      </c>
      <c r="K200" s="172">
        <f>ROUND(E200*J200,2)</f>
        <v>3412.75</v>
      </c>
      <c r="L200" s="172">
        <v>21</v>
      </c>
      <c r="M200" s="172">
        <f>G200*(1+L200/100)</f>
        <v>0</v>
      </c>
      <c r="N200" s="172">
        <v>2.31E-3</v>
      </c>
      <c r="O200" s="172">
        <f>ROUND(E200*N200,2)</f>
        <v>0.04</v>
      </c>
      <c r="P200" s="172">
        <v>0</v>
      </c>
      <c r="Q200" s="172">
        <f>ROUND(E200*P200,2)</f>
        <v>0</v>
      </c>
      <c r="R200" s="173" t="s">
        <v>180</v>
      </c>
      <c r="S200" s="172" t="s">
        <v>129</v>
      </c>
      <c r="T200" s="150"/>
      <c r="U200" s="150"/>
      <c r="V200" s="150"/>
      <c r="W200" s="150"/>
      <c r="X200" s="150"/>
      <c r="Y200" s="150"/>
      <c r="Z200" s="150"/>
      <c r="AA200" s="150"/>
      <c r="AB200" s="150"/>
      <c r="AC200" s="150"/>
      <c r="AD200" s="150" t="s">
        <v>142</v>
      </c>
      <c r="AE200" s="150"/>
      <c r="AF200" s="150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</row>
    <row r="201" spans="1:59" outlineLevel="1" x14ac:dyDescent="0.2">
      <c r="A201" s="151"/>
      <c r="B201" s="161"/>
      <c r="C201" s="183" t="s">
        <v>389</v>
      </c>
      <c r="D201" s="164"/>
      <c r="E201" s="168">
        <v>18.809999999999999</v>
      </c>
      <c r="F201" s="172"/>
      <c r="G201" s="17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3"/>
      <c r="S201" s="172"/>
      <c r="T201" s="150"/>
      <c r="U201" s="150"/>
      <c r="V201" s="150"/>
      <c r="W201" s="150"/>
      <c r="X201" s="150"/>
      <c r="Y201" s="150"/>
      <c r="Z201" s="150"/>
      <c r="AA201" s="150"/>
      <c r="AB201" s="150"/>
      <c r="AC201" s="150"/>
      <c r="AD201" s="150" t="s">
        <v>142</v>
      </c>
      <c r="AE201" s="150"/>
      <c r="AF201" s="150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</row>
    <row r="202" spans="1:59" outlineLevel="1" x14ac:dyDescent="0.2">
      <c r="A202" s="151"/>
      <c r="B202" s="161"/>
      <c r="C202" s="183" t="s">
        <v>390</v>
      </c>
      <c r="D202" s="164"/>
      <c r="E202" s="168">
        <v>-4.22</v>
      </c>
      <c r="F202" s="172"/>
      <c r="G202" s="172"/>
      <c r="H202" s="172"/>
      <c r="I202" s="172"/>
      <c r="J202" s="172"/>
      <c r="K202" s="172"/>
      <c r="L202" s="172"/>
      <c r="M202" s="172"/>
      <c r="N202" s="172"/>
      <c r="O202" s="172"/>
      <c r="P202" s="172"/>
      <c r="Q202" s="172"/>
      <c r="R202" s="173"/>
      <c r="S202" s="172"/>
      <c r="T202" s="150"/>
      <c r="U202" s="150"/>
      <c r="V202" s="150"/>
      <c r="W202" s="150"/>
      <c r="X202" s="150"/>
      <c r="Y202" s="150"/>
      <c r="Z202" s="150"/>
      <c r="AA202" s="150"/>
      <c r="AB202" s="150"/>
      <c r="AC202" s="150"/>
      <c r="AD202" s="150" t="s">
        <v>142</v>
      </c>
      <c r="AE202" s="150"/>
      <c r="AF202" s="150"/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</row>
    <row r="203" spans="1:59" outlineLevel="1" x14ac:dyDescent="0.2">
      <c r="A203" s="151"/>
      <c r="B203" s="161"/>
      <c r="C203" s="183" t="s">
        <v>391</v>
      </c>
      <c r="D203" s="164"/>
      <c r="E203" s="168">
        <v>1.47</v>
      </c>
      <c r="F203" s="172"/>
      <c r="G203" s="172"/>
      <c r="H203" s="172"/>
      <c r="I203" s="172"/>
      <c r="J203" s="172"/>
      <c r="K203" s="172"/>
      <c r="L203" s="172"/>
      <c r="M203" s="172"/>
      <c r="N203" s="172"/>
      <c r="O203" s="172"/>
      <c r="P203" s="172"/>
      <c r="Q203" s="172"/>
      <c r="R203" s="173"/>
      <c r="S203" s="172"/>
      <c r="T203" s="150"/>
      <c r="U203" s="150"/>
      <c r="V203" s="150"/>
      <c r="W203" s="150"/>
      <c r="X203" s="150"/>
      <c r="Y203" s="150"/>
      <c r="Z203" s="150"/>
      <c r="AA203" s="150"/>
      <c r="AB203" s="150"/>
      <c r="AC203" s="150"/>
      <c r="AD203" s="150" t="s">
        <v>130</v>
      </c>
      <c r="AE203" s="150"/>
      <c r="AF203" s="150"/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</row>
    <row r="204" spans="1:59" outlineLevel="1" x14ac:dyDescent="0.2">
      <c r="A204" s="151">
        <v>75</v>
      </c>
      <c r="B204" s="161" t="s">
        <v>392</v>
      </c>
      <c r="C204" s="182" t="s">
        <v>393</v>
      </c>
      <c r="D204" s="163" t="s">
        <v>133</v>
      </c>
      <c r="E204" s="167">
        <v>4.5599999999999996</v>
      </c>
      <c r="F204" s="235"/>
      <c r="G204" s="172">
        <f>ROUND(E204*F204,2)</f>
        <v>0</v>
      </c>
      <c r="H204" s="172">
        <v>0</v>
      </c>
      <c r="I204" s="172">
        <f>ROUND(E204*H204,2)</f>
        <v>0</v>
      </c>
      <c r="J204" s="172">
        <v>430</v>
      </c>
      <c r="K204" s="172">
        <f>ROUND(E204*J204,2)</f>
        <v>1960.8</v>
      </c>
      <c r="L204" s="172">
        <v>21</v>
      </c>
      <c r="M204" s="172">
        <f>G204*(1+L204/100)</f>
        <v>0</v>
      </c>
      <c r="N204" s="172">
        <v>4.7299999999999998E-3</v>
      </c>
      <c r="O204" s="172">
        <f>ROUND(E204*N204,2)</f>
        <v>0.02</v>
      </c>
      <c r="P204" s="172">
        <v>0</v>
      </c>
      <c r="Q204" s="172">
        <f>ROUND(E204*P204,2)</f>
        <v>0</v>
      </c>
      <c r="R204" s="173" t="s">
        <v>180</v>
      </c>
      <c r="S204" s="172" t="s">
        <v>129</v>
      </c>
      <c r="T204" s="150"/>
      <c r="U204" s="150"/>
      <c r="V204" s="150"/>
      <c r="W204" s="150"/>
      <c r="X204" s="150"/>
      <c r="Y204" s="150"/>
      <c r="Z204" s="150"/>
      <c r="AA204" s="150"/>
      <c r="AB204" s="150"/>
      <c r="AC204" s="150"/>
      <c r="AD204" s="150" t="s">
        <v>142</v>
      </c>
      <c r="AE204" s="150"/>
      <c r="AF204" s="150"/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</row>
    <row r="205" spans="1:59" outlineLevel="1" x14ac:dyDescent="0.2">
      <c r="A205" s="151"/>
      <c r="B205" s="161"/>
      <c r="C205" s="183" t="s">
        <v>394</v>
      </c>
      <c r="D205" s="164"/>
      <c r="E205" s="168">
        <v>4.5599999999999996</v>
      </c>
      <c r="F205" s="172"/>
      <c r="G205" s="172"/>
      <c r="H205" s="172"/>
      <c r="I205" s="172"/>
      <c r="J205" s="172"/>
      <c r="K205" s="172"/>
      <c r="L205" s="172"/>
      <c r="M205" s="172"/>
      <c r="N205" s="172"/>
      <c r="O205" s="172"/>
      <c r="P205" s="172"/>
      <c r="Q205" s="172"/>
      <c r="R205" s="173"/>
      <c r="S205" s="172"/>
      <c r="T205" s="150"/>
      <c r="U205" s="150"/>
      <c r="V205" s="150"/>
      <c r="W205" s="150"/>
      <c r="X205" s="150"/>
      <c r="Y205" s="150"/>
      <c r="Z205" s="150"/>
      <c r="AA205" s="150"/>
      <c r="AB205" s="150"/>
      <c r="AC205" s="150"/>
      <c r="AD205" s="150" t="s">
        <v>130</v>
      </c>
      <c r="AE205" s="150"/>
      <c r="AF205" s="150"/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</row>
    <row r="206" spans="1:59" outlineLevel="1" x14ac:dyDescent="0.2">
      <c r="A206" s="151">
        <v>76</v>
      </c>
      <c r="B206" s="161" t="s">
        <v>395</v>
      </c>
      <c r="C206" s="182" t="s">
        <v>904</v>
      </c>
      <c r="D206" s="163" t="s">
        <v>133</v>
      </c>
      <c r="E206" s="167">
        <v>16.059999999999999</v>
      </c>
      <c r="F206" s="235"/>
      <c r="G206" s="172">
        <f>ROUND(E206*F206,2)</f>
        <v>0</v>
      </c>
      <c r="H206" s="172">
        <v>0</v>
      </c>
      <c r="I206" s="172">
        <f>ROUND(E206*H206,2)</f>
        <v>0</v>
      </c>
      <c r="J206" s="172">
        <v>47.1</v>
      </c>
      <c r="K206" s="172">
        <f>ROUND(E206*J206,2)</f>
        <v>756.43</v>
      </c>
      <c r="L206" s="172">
        <v>21</v>
      </c>
      <c r="M206" s="172">
        <f>G206*(1+L206/100)</f>
        <v>0</v>
      </c>
      <c r="N206" s="172">
        <v>3.2000000000000003E-4</v>
      </c>
      <c r="O206" s="172">
        <f>ROUND(E206*N206,2)</f>
        <v>0.01</v>
      </c>
      <c r="P206" s="172">
        <v>0</v>
      </c>
      <c r="Q206" s="172">
        <f>ROUND(E206*P206,2)</f>
        <v>0</v>
      </c>
      <c r="R206" s="173" t="s">
        <v>180</v>
      </c>
      <c r="S206" s="172" t="s">
        <v>129</v>
      </c>
      <c r="T206" s="150"/>
      <c r="U206" s="150"/>
      <c r="V206" s="150"/>
      <c r="W206" s="150"/>
      <c r="X206" s="150"/>
      <c r="Y206" s="150"/>
      <c r="Z206" s="150"/>
      <c r="AA206" s="150"/>
      <c r="AB206" s="150"/>
      <c r="AC206" s="150"/>
      <c r="AD206" s="150" t="s">
        <v>130</v>
      </c>
      <c r="AE206" s="150"/>
      <c r="AF206" s="150"/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</row>
    <row r="207" spans="1:59" outlineLevel="1" x14ac:dyDescent="0.2">
      <c r="A207" s="151">
        <v>77</v>
      </c>
      <c r="B207" s="161" t="s">
        <v>396</v>
      </c>
      <c r="C207" s="182" t="s">
        <v>905</v>
      </c>
      <c r="D207" s="163" t="s">
        <v>133</v>
      </c>
      <c r="E207" s="167">
        <v>4.5599999999999996</v>
      </c>
      <c r="F207" s="235"/>
      <c r="G207" s="172">
        <f>ROUND(E207*F207,2)</f>
        <v>0</v>
      </c>
      <c r="H207" s="172">
        <v>0</v>
      </c>
      <c r="I207" s="172">
        <f>ROUND(E207*H207,2)</f>
        <v>0</v>
      </c>
      <c r="J207" s="172">
        <v>60.1</v>
      </c>
      <c r="K207" s="172">
        <f>ROUND(E207*J207,2)</f>
        <v>274.06</v>
      </c>
      <c r="L207" s="172">
        <v>21</v>
      </c>
      <c r="M207" s="172">
        <f>G207*(1+L207/100)</f>
        <v>0</v>
      </c>
      <c r="N207" s="172">
        <v>4.2999999999999999E-4</v>
      </c>
      <c r="O207" s="172">
        <f>ROUND(E207*N207,2)</f>
        <v>0</v>
      </c>
      <c r="P207" s="172">
        <v>0</v>
      </c>
      <c r="Q207" s="172">
        <f>ROUND(E207*P207,2)</f>
        <v>0</v>
      </c>
      <c r="R207" s="173" t="s">
        <v>180</v>
      </c>
      <c r="S207" s="172" t="s">
        <v>129</v>
      </c>
      <c r="T207" s="150"/>
      <c r="U207" s="150"/>
      <c r="V207" s="150"/>
      <c r="W207" s="150"/>
      <c r="X207" s="150"/>
      <c r="Y207" s="150"/>
      <c r="Z207" s="150"/>
      <c r="AA207" s="150"/>
      <c r="AB207" s="150"/>
      <c r="AC207" s="150"/>
      <c r="AD207" s="150" t="s">
        <v>130</v>
      </c>
      <c r="AE207" s="150"/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</row>
    <row r="208" spans="1:59" outlineLevel="1" x14ac:dyDescent="0.2">
      <c r="A208" s="151">
        <v>78</v>
      </c>
      <c r="B208" s="161" t="s">
        <v>397</v>
      </c>
      <c r="C208" s="182" t="s">
        <v>398</v>
      </c>
      <c r="D208" s="163" t="s">
        <v>133</v>
      </c>
      <c r="E208" s="167">
        <v>56.825000000000003</v>
      </c>
      <c r="F208" s="235"/>
      <c r="G208" s="172">
        <f>ROUND(E208*F208,2)</f>
        <v>0</v>
      </c>
      <c r="H208" s="172">
        <v>0</v>
      </c>
      <c r="I208" s="172">
        <f>ROUND(E208*H208,2)</f>
        <v>0</v>
      </c>
      <c r="J208" s="172">
        <v>40.200000000000003</v>
      </c>
      <c r="K208" s="172">
        <f>ROUND(E208*J208,2)</f>
        <v>2284.37</v>
      </c>
      <c r="L208" s="172">
        <v>21</v>
      </c>
      <c r="M208" s="172">
        <f>G208*(1+L208/100)</f>
        <v>0</v>
      </c>
      <c r="N208" s="172">
        <v>4.0000000000000003E-5</v>
      </c>
      <c r="O208" s="172">
        <f>ROUND(E208*N208,2)</f>
        <v>0</v>
      </c>
      <c r="P208" s="172">
        <v>0</v>
      </c>
      <c r="Q208" s="172">
        <f>ROUND(E208*P208,2)</f>
        <v>0</v>
      </c>
      <c r="R208" s="173" t="s">
        <v>180</v>
      </c>
      <c r="S208" s="172" t="s">
        <v>129</v>
      </c>
      <c r="T208" s="150"/>
      <c r="U208" s="150"/>
      <c r="V208" s="150"/>
      <c r="W208" s="150"/>
      <c r="X208" s="150"/>
      <c r="Y208" s="150"/>
      <c r="Z208" s="150"/>
      <c r="AA208" s="150"/>
      <c r="AB208" s="150"/>
      <c r="AC208" s="150"/>
      <c r="AD208" s="150" t="s">
        <v>142</v>
      </c>
      <c r="AE208" s="150"/>
      <c r="AF208" s="150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</row>
    <row r="209" spans="1:59" outlineLevel="1" x14ac:dyDescent="0.2">
      <c r="A209" s="151"/>
      <c r="B209" s="161"/>
      <c r="C209" s="183" t="s">
        <v>399</v>
      </c>
      <c r="D209" s="164"/>
      <c r="E209" s="168">
        <v>4.22</v>
      </c>
      <c r="F209" s="172"/>
      <c r="G209" s="172"/>
      <c r="H209" s="172"/>
      <c r="I209" s="172"/>
      <c r="J209" s="172"/>
      <c r="K209" s="172"/>
      <c r="L209" s="172"/>
      <c r="M209" s="172"/>
      <c r="N209" s="172"/>
      <c r="O209" s="172"/>
      <c r="P209" s="172"/>
      <c r="Q209" s="172"/>
      <c r="R209" s="173"/>
      <c r="S209" s="172"/>
      <c r="T209" s="150"/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 t="s">
        <v>142</v>
      </c>
      <c r="AE209" s="150"/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</row>
    <row r="210" spans="1:59" outlineLevel="1" x14ac:dyDescent="0.2">
      <c r="A210" s="151"/>
      <c r="B210" s="161"/>
      <c r="C210" s="183" t="s">
        <v>400</v>
      </c>
      <c r="D210" s="164"/>
      <c r="E210" s="168">
        <v>6.6050000000000004</v>
      </c>
      <c r="F210" s="172"/>
      <c r="G210" s="172"/>
      <c r="H210" s="172"/>
      <c r="I210" s="172"/>
      <c r="J210" s="172"/>
      <c r="K210" s="172"/>
      <c r="L210" s="172"/>
      <c r="M210" s="172"/>
      <c r="N210" s="172"/>
      <c r="O210" s="172"/>
      <c r="P210" s="172"/>
      <c r="Q210" s="172"/>
      <c r="R210" s="173"/>
      <c r="S210" s="172"/>
      <c r="T210" s="150"/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 t="s">
        <v>142</v>
      </c>
      <c r="AE210" s="150"/>
      <c r="AF210" s="150"/>
      <c r="AG210" s="150"/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</row>
    <row r="211" spans="1:59" outlineLevel="1" x14ac:dyDescent="0.2">
      <c r="A211" s="151"/>
      <c r="B211" s="161"/>
      <c r="C211" s="183" t="s">
        <v>401</v>
      </c>
      <c r="D211" s="164"/>
      <c r="E211" s="168"/>
      <c r="F211" s="172"/>
      <c r="G211" s="172"/>
      <c r="H211" s="172"/>
      <c r="I211" s="172"/>
      <c r="J211" s="172"/>
      <c r="K211" s="172"/>
      <c r="L211" s="172"/>
      <c r="M211" s="172"/>
      <c r="N211" s="172"/>
      <c r="O211" s="172"/>
      <c r="P211" s="172"/>
      <c r="Q211" s="172"/>
      <c r="R211" s="173"/>
      <c r="S211" s="172"/>
      <c r="T211" s="150"/>
      <c r="U211" s="150"/>
      <c r="V211" s="150"/>
      <c r="W211" s="150"/>
      <c r="X211" s="150"/>
      <c r="Y211" s="150"/>
      <c r="Z211" s="150"/>
      <c r="AA211" s="150"/>
      <c r="AB211" s="150"/>
      <c r="AC211" s="150"/>
      <c r="AD211" s="150" t="s">
        <v>142</v>
      </c>
      <c r="AE211" s="150"/>
      <c r="AF211" s="150"/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</row>
    <row r="212" spans="1:59" outlineLevel="1" x14ac:dyDescent="0.2">
      <c r="A212" s="151"/>
      <c r="B212" s="161"/>
      <c r="C212" s="183" t="s">
        <v>402</v>
      </c>
      <c r="D212" s="164"/>
      <c r="E212" s="168">
        <v>18</v>
      </c>
      <c r="F212" s="172"/>
      <c r="G212" s="172"/>
      <c r="H212" s="172"/>
      <c r="I212" s="172"/>
      <c r="J212" s="172"/>
      <c r="K212" s="172"/>
      <c r="L212" s="172"/>
      <c r="M212" s="172"/>
      <c r="N212" s="172"/>
      <c r="O212" s="172"/>
      <c r="P212" s="172"/>
      <c r="Q212" s="172"/>
      <c r="R212" s="173"/>
      <c r="S212" s="172"/>
      <c r="T212" s="150"/>
      <c r="U212" s="150"/>
      <c r="V212" s="150"/>
      <c r="W212" s="150"/>
      <c r="X212" s="150"/>
      <c r="Y212" s="150"/>
      <c r="Z212" s="150"/>
      <c r="AA212" s="150"/>
      <c r="AB212" s="150"/>
      <c r="AC212" s="150"/>
      <c r="AD212" s="150" t="s">
        <v>142</v>
      </c>
      <c r="AE212" s="150"/>
      <c r="AF212" s="150"/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</row>
    <row r="213" spans="1:59" outlineLevel="1" x14ac:dyDescent="0.2">
      <c r="A213" s="151"/>
      <c r="B213" s="161"/>
      <c r="C213" s="183" t="s">
        <v>403</v>
      </c>
      <c r="D213" s="164"/>
      <c r="E213" s="168">
        <v>8</v>
      </c>
      <c r="F213" s="172"/>
      <c r="G213" s="172"/>
      <c r="H213" s="172"/>
      <c r="I213" s="172"/>
      <c r="J213" s="172"/>
      <c r="K213" s="172"/>
      <c r="L213" s="172"/>
      <c r="M213" s="172"/>
      <c r="N213" s="172"/>
      <c r="O213" s="172"/>
      <c r="P213" s="172"/>
      <c r="Q213" s="172"/>
      <c r="R213" s="173"/>
      <c r="S213" s="172"/>
      <c r="T213" s="150"/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 t="s">
        <v>142</v>
      </c>
      <c r="AE213" s="150"/>
      <c r="AF213" s="150"/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</row>
    <row r="214" spans="1:59" outlineLevel="1" x14ac:dyDescent="0.2">
      <c r="A214" s="151"/>
      <c r="B214" s="161"/>
      <c r="C214" s="183" t="s">
        <v>404</v>
      </c>
      <c r="D214" s="164"/>
      <c r="E214" s="168">
        <v>16</v>
      </c>
      <c r="F214" s="172"/>
      <c r="G214" s="172"/>
      <c r="H214" s="172"/>
      <c r="I214" s="172"/>
      <c r="J214" s="172"/>
      <c r="K214" s="172"/>
      <c r="L214" s="172"/>
      <c r="M214" s="172"/>
      <c r="N214" s="172"/>
      <c r="O214" s="172"/>
      <c r="P214" s="172"/>
      <c r="Q214" s="172"/>
      <c r="R214" s="173"/>
      <c r="S214" s="172"/>
      <c r="T214" s="150"/>
      <c r="U214" s="150"/>
      <c r="V214" s="150"/>
      <c r="W214" s="150"/>
      <c r="X214" s="150"/>
      <c r="Y214" s="150"/>
      <c r="Z214" s="150"/>
      <c r="AA214" s="150"/>
      <c r="AB214" s="150"/>
      <c r="AC214" s="150"/>
      <c r="AD214" s="150" t="s">
        <v>142</v>
      </c>
      <c r="AE214" s="150"/>
      <c r="AF214" s="150"/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</row>
    <row r="215" spans="1:59" outlineLevel="1" x14ac:dyDescent="0.2">
      <c r="A215" s="151"/>
      <c r="B215" s="161"/>
      <c r="C215" s="183" t="s">
        <v>405</v>
      </c>
      <c r="D215" s="164"/>
      <c r="E215" s="168">
        <v>4</v>
      </c>
      <c r="F215" s="172"/>
      <c r="G215" s="172"/>
      <c r="H215" s="172"/>
      <c r="I215" s="172"/>
      <c r="J215" s="172"/>
      <c r="K215" s="172"/>
      <c r="L215" s="172"/>
      <c r="M215" s="172"/>
      <c r="N215" s="172"/>
      <c r="O215" s="172"/>
      <c r="P215" s="172"/>
      <c r="Q215" s="172"/>
      <c r="R215" s="173"/>
      <c r="S215" s="172"/>
      <c r="T215" s="150"/>
      <c r="U215" s="150"/>
      <c r="V215" s="150"/>
      <c r="W215" s="150"/>
      <c r="X215" s="150"/>
      <c r="Y215" s="150"/>
      <c r="Z215" s="150"/>
      <c r="AA215" s="150"/>
      <c r="AB215" s="150"/>
      <c r="AC215" s="150"/>
      <c r="AD215" s="150" t="s">
        <v>130</v>
      </c>
      <c r="AE215" s="150"/>
      <c r="AF215" s="150"/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</row>
    <row r="216" spans="1:59" outlineLevel="1" x14ac:dyDescent="0.2">
      <c r="A216" s="151">
        <v>79</v>
      </c>
      <c r="B216" s="161" t="s">
        <v>406</v>
      </c>
      <c r="C216" s="182" t="s">
        <v>906</v>
      </c>
      <c r="D216" s="163" t="s">
        <v>133</v>
      </c>
      <c r="E216" s="167">
        <v>7.63</v>
      </c>
      <c r="F216" s="235"/>
      <c r="G216" s="172">
        <f>ROUND(E216*F216,2)</f>
        <v>0</v>
      </c>
      <c r="H216" s="172">
        <v>0</v>
      </c>
      <c r="I216" s="172">
        <f>ROUND(E216*H216,2)</f>
        <v>0</v>
      </c>
      <c r="J216" s="172">
        <v>605</v>
      </c>
      <c r="K216" s="172">
        <f>ROUND(E216*J216,2)</f>
        <v>4616.1499999999996</v>
      </c>
      <c r="L216" s="172">
        <v>21</v>
      </c>
      <c r="M216" s="172">
        <f>G216*(1+L216/100)</f>
        <v>0</v>
      </c>
      <c r="N216" s="172">
        <v>6.1799999999999997E-3</v>
      </c>
      <c r="O216" s="172">
        <f>ROUND(E216*N216,2)</f>
        <v>0.05</v>
      </c>
      <c r="P216" s="172">
        <v>0</v>
      </c>
      <c r="Q216" s="172">
        <f>ROUND(E216*P216,2)</f>
        <v>0</v>
      </c>
      <c r="R216" s="173" t="s">
        <v>180</v>
      </c>
      <c r="S216" s="172" t="s">
        <v>129</v>
      </c>
      <c r="T216" s="150"/>
      <c r="U216" s="150"/>
      <c r="V216" s="150"/>
      <c r="W216" s="150"/>
      <c r="X216" s="150"/>
      <c r="Y216" s="150"/>
      <c r="Z216" s="150"/>
      <c r="AA216" s="150"/>
      <c r="AB216" s="150"/>
      <c r="AC216" s="150"/>
      <c r="AD216" s="150" t="s">
        <v>142</v>
      </c>
      <c r="AE216" s="150"/>
      <c r="AF216" s="150"/>
      <c r="AG216" s="150"/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</row>
    <row r="217" spans="1:59" outlineLevel="1" x14ac:dyDescent="0.2">
      <c r="A217" s="151"/>
      <c r="B217" s="161"/>
      <c r="C217" s="183" t="s">
        <v>407</v>
      </c>
      <c r="D217" s="164"/>
      <c r="E217" s="168">
        <v>7.63</v>
      </c>
      <c r="F217" s="172"/>
      <c r="G217" s="172"/>
      <c r="H217" s="172"/>
      <c r="I217" s="172"/>
      <c r="J217" s="172"/>
      <c r="K217" s="172"/>
      <c r="L217" s="172"/>
      <c r="M217" s="172"/>
      <c r="N217" s="172"/>
      <c r="O217" s="172"/>
      <c r="P217" s="172"/>
      <c r="Q217" s="172"/>
      <c r="R217" s="173"/>
      <c r="S217" s="172"/>
      <c r="T217" s="150"/>
      <c r="U217" s="150"/>
      <c r="V217" s="150"/>
      <c r="W217" s="150"/>
      <c r="X217" s="150"/>
      <c r="Y217" s="150"/>
      <c r="Z217" s="150"/>
      <c r="AA217" s="150"/>
      <c r="AB217" s="150"/>
      <c r="AC217" s="150"/>
      <c r="AD217" s="150" t="s">
        <v>130</v>
      </c>
      <c r="AE217" s="150"/>
      <c r="AF217" s="150"/>
      <c r="AG217" s="150"/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</row>
    <row r="218" spans="1:59" outlineLevel="1" x14ac:dyDescent="0.2">
      <c r="A218" s="151">
        <v>80</v>
      </c>
      <c r="B218" s="161" t="s">
        <v>408</v>
      </c>
      <c r="C218" s="182" t="s">
        <v>409</v>
      </c>
      <c r="D218" s="163" t="s">
        <v>133</v>
      </c>
      <c r="E218" s="167">
        <v>44.38</v>
      </c>
      <c r="F218" s="235"/>
      <c r="G218" s="172">
        <f>ROUND(E218*F218,2)</f>
        <v>0</v>
      </c>
      <c r="H218" s="172">
        <v>0</v>
      </c>
      <c r="I218" s="172">
        <f>ROUND(E218*H218,2)</f>
        <v>0</v>
      </c>
      <c r="J218" s="172">
        <v>789</v>
      </c>
      <c r="K218" s="172">
        <f>ROUND(E218*J218,2)</f>
        <v>35015.82</v>
      </c>
      <c r="L218" s="172">
        <v>21</v>
      </c>
      <c r="M218" s="172">
        <f>G218*(1+L218/100)</f>
        <v>0</v>
      </c>
      <c r="N218" s="172">
        <v>3.5000000000000003E-2</v>
      </c>
      <c r="O218" s="172">
        <f>ROUND(E218*N218,2)</f>
        <v>1.55</v>
      </c>
      <c r="P218" s="172">
        <v>0</v>
      </c>
      <c r="Q218" s="172">
        <f>ROUND(E218*P218,2)</f>
        <v>0</v>
      </c>
      <c r="R218" s="173" t="s">
        <v>180</v>
      </c>
      <c r="S218" s="172" t="s">
        <v>129</v>
      </c>
      <c r="T218" s="150"/>
      <c r="U218" s="150"/>
      <c r="V218" s="150"/>
      <c r="W218" s="150"/>
      <c r="X218" s="150"/>
      <c r="Y218" s="150"/>
      <c r="Z218" s="150"/>
      <c r="AA218" s="150"/>
      <c r="AB218" s="150"/>
      <c r="AC218" s="150"/>
      <c r="AD218" s="150" t="s">
        <v>142</v>
      </c>
      <c r="AE218" s="150"/>
      <c r="AF218" s="150"/>
      <c r="AG218" s="150"/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</row>
    <row r="219" spans="1:59" outlineLevel="1" x14ac:dyDescent="0.2">
      <c r="A219" s="151"/>
      <c r="B219" s="161"/>
      <c r="C219" s="183" t="s">
        <v>410</v>
      </c>
      <c r="D219" s="164"/>
      <c r="E219" s="168">
        <v>19.524999999999999</v>
      </c>
      <c r="F219" s="172"/>
      <c r="G219" s="172"/>
      <c r="H219" s="172"/>
      <c r="I219" s="172"/>
      <c r="J219" s="172"/>
      <c r="K219" s="172"/>
      <c r="L219" s="172"/>
      <c r="M219" s="172"/>
      <c r="N219" s="172"/>
      <c r="O219" s="172"/>
      <c r="P219" s="172"/>
      <c r="Q219" s="172"/>
      <c r="R219" s="173"/>
      <c r="S219" s="172"/>
      <c r="T219" s="150"/>
      <c r="U219" s="150"/>
      <c r="V219" s="150"/>
      <c r="W219" s="150"/>
      <c r="X219" s="150"/>
      <c r="Y219" s="150"/>
      <c r="Z219" s="150"/>
      <c r="AA219" s="150"/>
      <c r="AB219" s="150"/>
      <c r="AC219" s="150"/>
      <c r="AD219" s="150" t="s">
        <v>142</v>
      </c>
      <c r="AE219" s="150"/>
      <c r="AF219" s="150"/>
      <c r="AG219" s="150"/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</row>
    <row r="220" spans="1:59" outlineLevel="1" x14ac:dyDescent="0.2">
      <c r="A220" s="151"/>
      <c r="B220" s="161"/>
      <c r="C220" s="183" t="s">
        <v>411</v>
      </c>
      <c r="D220" s="164"/>
      <c r="E220" s="168">
        <v>-1.08</v>
      </c>
      <c r="F220" s="172"/>
      <c r="G220" s="172"/>
      <c r="H220" s="172"/>
      <c r="I220" s="172"/>
      <c r="J220" s="172"/>
      <c r="K220" s="172"/>
      <c r="L220" s="172"/>
      <c r="M220" s="172"/>
      <c r="N220" s="172"/>
      <c r="O220" s="172"/>
      <c r="P220" s="172"/>
      <c r="Q220" s="172"/>
      <c r="R220" s="173"/>
      <c r="S220" s="172"/>
      <c r="T220" s="150"/>
      <c r="U220" s="150"/>
      <c r="V220" s="150"/>
      <c r="W220" s="150"/>
      <c r="X220" s="150"/>
      <c r="Y220" s="150"/>
      <c r="Z220" s="150"/>
      <c r="AA220" s="150"/>
      <c r="AB220" s="150"/>
      <c r="AC220" s="150"/>
      <c r="AD220" s="150" t="s">
        <v>142</v>
      </c>
      <c r="AE220" s="150"/>
      <c r="AF220" s="150"/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</row>
    <row r="221" spans="1:59" outlineLevel="1" x14ac:dyDescent="0.2">
      <c r="A221" s="151"/>
      <c r="B221" s="161"/>
      <c r="C221" s="183" t="s">
        <v>412</v>
      </c>
      <c r="D221" s="164"/>
      <c r="E221" s="168">
        <v>18.559999999999999</v>
      </c>
      <c r="F221" s="172"/>
      <c r="G221" s="172"/>
      <c r="H221" s="172"/>
      <c r="I221" s="172"/>
      <c r="J221" s="172"/>
      <c r="K221" s="172"/>
      <c r="L221" s="172"/>
      <c r="M221" s="172"/>
      <c r="N221" s="172"/>
      <c r="O221" s="172"/>
      <c r="P221" s="172"/>
      <c r="Q221" s="172"/>
      <c r="R221" s="173"/>
      <c r="S221" s="172"/>
      <c r="T221" s="150"/>
      <c r="U221" s="150"/>
      <c r="V221" s="150"/>
      <c r="W221" s="150"/>
      <c r="X221" s="150"/>
      <c r="Y221" s="150"/>
      <c r="Z221" s="150"/>
      <c r="AA221" s="150"/>
      <c r="AB221" s="150"/>
      <c r="AC221" s="150"/>
      <c r="AD221" s="150" t="s">
        <v>142</v>
      </c>
      <c r="AE221" s="150"/>
      <c r="AF221" s="150"/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</row>
    <row r="222" spans="1:59" outlineLevel="1" x14ac:dyDescent="0.2">
      <c r="A222" s="151"/>
      <c r="B222" s="161"/>
      <c r="C222" s="183" t="s">
        <v>413</v>
      </c>
      <c r="D222" s="164"/>
      <c r="E222" s="168">
        <v>-3.7250000000000001</v>
      </c>
      <c r="F222" s="172"/>
      <c r="G222" s="172"/>
      <c r="H222" s="172"/>
      <c r="I222" s="172"/>
      <c r="J222" s="172"/>
      <c r="K222" s="172"/>
      <c r="L222" s="172"/>
      <c r="M222" s="172"/>
      <c r="N222" s="172"/>
      <c r="O222" s="172"/>
      <c r="P222" s="172"/>
      <c r="Q222" s="172"/>
      <c r="R222" s="173"/>
      <c r="S222" s="172"/>
      <c r="T222" s="150"/>
      <c r="U222" s="150"/>
      <c r="V222" s="150"/>
      <c r="W222" s="150"/>
      <c r="X222" s="150"/>
      <c r="Y222" s="150"/>
      <c r="Z222" s="150"/>
      <c r="AA222" s="150"/>
      <c r="AB222" s="150"/>
      <c r="AC222" s="150"/>
      <c r="AD222" s="150" t="s">
        <v>142</v>
      </c>
      <c r="AE222" s="150"/>
      <c r="AF222" s="150"/>
      <c r="AG222" s="150"/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</row>
    <row r="223" spans="1:59" outlineLevel="1" x14ac:dyDescent="0.2">
      <c r="A223" s="151"/>
      <c r="B223" s="161"/>
      <c r="C223" s="183" t="s">
        <v>414</v>
      </c>
      <c r="D223" s="164"/>
      <c r="E223" s="168">
        <v>2.64</v>
      </c>
      <c r="F223" s="172"/>
      <c r="G223" s="172"/>
      <c r="H223" s="172"/>
      <c r="I223" s="172"/>
      <c r="J223" s="172"/>
      <c r="K223" s="172"/>
      <c r="L223" s="172"/>
      <c r="M223" s="172"/>
      <c r="N223" s="172"/>
      <c r="O223" s="172"/>
      <c r="P223" s="172"/>
      <c r="Q223" s="172"/>
      <c r="R223" s="173"/>
      <c r="S223" s="172"/>
      <c r="T223" s="150"/>
      <c r="U223" s="150"/>
      <c r="V223" s="150"/>
      <c r="W223" s="150"/>
      <c r="X223" s="150"/>
      <c r="Y223" s="150"/>
      <c r="Z223" s="150"/>
      <c r="AA223" s="150"/>
      <c r="AB223" s="150"/>
      <c r="AC223" s="150"/>
      <c r="AD223" s="150" t="s">
        <v>142</v>
      </c>
      <c r="AE223" s="150"/>
      <c r="AF223" s="150"/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</row>
    <row r="224" spans="1:59" outlineLevel="1" x14ac:dyDescent="0.2">
      <c r="A224" s="151"/>
      <c r="B224" s="161"/>
      <c r="C224" s="183" t="s">
        <v>415</v>
      </c>
      <c r="D224" s="164"/>
      <c r="E224" s="168">
        <v>8.4600000000000009</v>
      </c>
      <c r="F224" s="172"/>
      <c r="G224" s="172"/>
      <c r="H224" s="172"/>
      <c r="I224" s="172"/>
      <c r="J224" s="172"/>
      <c r="K224" s="172"/>
      <c r="L224" s="172"/>
      <c r="M224" s="172"/>
      <c r="N224" s="172"/>
      <c r="O224" s="172"/>
      <c r="P224" s="172"/>
      <c r="Q224" s="172"/>
      <c r="R224" s="173"/>
      <c r="S224" s="172"/>
      <c r="T224" s="150"/>
      <c r="U224" s="150"/>
      <c r="V224" s="150"/>
      <c r="W224" s="150"/>
      <c r="X224" s="150"/>
      <c r="Y224" s="150"/>
      <c r="Z224" s="150"/>
      <c r="AA224" s="150"/>
      <c r="AB224" s="150"/>
      <c r="AC224" s="150"/>
      <c r="AD224" s="150" t="s">
        <v>130</v>
      </c>
      <c r="AE224" s="150"/>
      <c r="AF224" s="150"/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</row>
    <row r="225" spans="1:59" outlineLevel="1" x14ac:dyDescent="0.2">
      <c r="A225" s="151">
        <v>81</v>
      </c>
      <c r="B225" s="161" t="s">
        <v>416</v>
      </c>
      <c r="C225" s="182" t="s">
        <v>417</v>
      </c>
      <c r="D225" s="163" t="s">
        <v>133</v>
      </c>
      <c r="E225" s="167">
        <v>20.62</v>
      </c>
      <c r="F225" s="235"/>
      <c r="G225" s="172">
        <f>ROUND(E225*F225,2)</f>
        <v>0</v>
      </c>
      <c r="H225" s="172">
        <v>0</v>
      </c>
      <c r="I225" s="172">
        <f>ROUND(E225*H225,2)</f>
        <v>0</v>
      </c>
      <c r="J225" s="172">
        <v>49.7</v>
      </c>
      <c r="K225" s="172">
        <f>ROUND(E225*J225,2)</f>
        <v>1024.81</v>
      </c>
      <c r="L225" s="172">
        <v>21</v>
      </c>
      <c r="M225" s="172">
        <f>G225*(1+L225/100)</f>
        <v>0</v>
      </c>
      <c r="N225" s="172">
        <v>2.0000000000000002E-5</v>
      </c>
      <c r="O225" s="172">
        <f>ROUND(E225*N225,2)</f>
        <v>0</v>
      </c>
      <c r="P225" s="172">
        <v>0</v>
      </c>
      <c r="Q225" s="172">
        <f>ROUND(E225*P225,2)</f>
        <v>0</v>
      </c>
      <c r="R225" s="173" t="s">
        <v>180</v>
      </c>
      <c r="S225" s="172" t="s">
        <v>129</v>
      </c>
      <c r="T225" s="150"/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 t="s">
        <v>142</v>
      </c>
      <c r="AE225" s="150"/>
      <c r="AF225" s="150"/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</row>
    <row r="226" spans="1:59" outlineLevel="1" x14ac:dyDescent="0.2">
      <c r="A226" s="151"/>
      <c r="B226" s="161"/>
      <c r="C226" s="183" t="s">
        <v>418</v>
      </c>
      <c r="D226" s="164"/>
      <c r="E226" s="168">
        <v>20.62</v>
      </c>
      <c r="F226" s="172"/>
      <c r="G226" s="172"/>
      <c r="H226" s="172"/>
      <c r="I226" s="172"/>
      <c r="J226" s="172"/>
      <c r="K226" s="172"/>
      <c r="L226" s="172"/>
      <c r="M226" s="172"/>
      <c r="N226" s="172"/>
      <c r="O226" s="172"/>
      <c r="P226" s="172"/>
      <c r="Q226" s="172"/>
      <c r="R226" s="173"/>
      <c r="S226" s="172"/>
      <c r="T226" s="150"/>
      <c r="U226" s="150"/>
      <c r="V226" s="150"/>
      <c r="W226" s="150"/>
      <c r="X226" s="150"/>
      <c r="Y226" s="150"/>
      <c r="Z226" s="150"/>
      <c r="AA226" s="150"/>
      <c r="AB226" s="150"/>
      <c r="AC226" s="150"/>
      <c r="AD226" s="150" t="s">
        <v>130</v>
      </c>
      <c r="AE226" s="150"/>
      <c r="AF226" s="150"/>
      <c r="AG226" s="150"/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</row>
    <row r="227" spans="1:59" outlineLevel="1" x14ac:dyDescent="0.2">
      <c r="A227" s="151">
        <v>82</v>
      </c>
      <c r="B227" s="161" t="s">
        <v>419</v>
      </c>
      <c r="C227" s="182" t="s">
        <v>420</v>
      </c>
      <c r="D227" s="163" t="s">
        <v>133</v>
      </c>
      <c r="E227" s="167">
        <v>3.06</v>
      </c>
      <c r="F227" s="235"/>
      <c r="G227" s="172">
        <f>ROUND(E227*F227,2)</f>
        <v>0</v>
      </c>
      <c r="H227" s="172">
        <v>0</v>
      </c>
      <c r="I227" s="172">
        <f>ROUND(E227*H227,2)</f>
        <v>0</v>
      </c>
      <c r="J227" s="172">
        <v>577</v>
      </c>
      <c r="K227" s="172">
        <f>ROUND(E227*J227,2)</f>
        <v>1765.62</v>
      </c>
      <c r="L227" s="172">
        <v>21</v>
      </c>
      <c r="M227" s="172">
        <f>G227*(1+L227/100)</f>
        <v>0</v>
      </c>
      <c r="N227" s="172">
        <v>5.2580000000000002E-2</v>
      </c>
      <c r="O227" s="172">
        <f>ROUND(E227*N227,2)</f>
        <v>0.16</v>
      </c>
      <c r="P227" s="172">
        <v>0</v>
      </c>
      <c r="Q227" s="172">
        <f>ROUND(E227*P227,2)</f>
        <v>0</v>
      </c>
      <c r="R227" s="173" t="s">
        <v>180</v>
      </c>
      <c r="S227" s="172" t="s">
        <v>129</v>
      </c>
      <c r="T227" s="150"/>
      <c r="U227" s="150"/>
      <c r="V227" s="150"/>
      <c r="W227" s="150"/>
      <c r="X227" s="150"/>
      <c r="Y227" s="150"/>
      <c r="Z227" s="150"/>
      <c r="AA227" s="150"/>
      <c r="AB227" s="150"/>
      <c r="AC227" s="150"/>
      <c r="AD227" s="150" t="s">
        <v>142</v>
      </c>
      <c r="AE227" s="150"/>
      <c r="AF227" s="150"/>
      <c r="AG227" s="150"/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</row>
    <row r="228" spans="1:59" outlineLevel="1" x14ac:dyDescent="0.2">
      <c r="A228" s="151"/>
      <c r="B228" s="161"/>
      <c r="C228" s="183" t="s">
        <v>421</v>
      </c>
      <c r="D228" s="164"/>
      <c r="E228" s="168">
        <v>3.06</v>
      </c>
      <c r="F228" s="172"/>
      <c r="G228" s="172"/>
      <c r="H228" s="172"/>
      <c r="I228" s="172"/>
      <c r="J228" s="172"/>
      <c r="K228" s="172"/>
      <c r="L228" s="172"/>
      <c r="M228" s="172"/>
      <c r="N228" s="172"/>
      <c r="O228" s="172"/>
      <c r="P228" s="172"/>
      <c r="Q228" s="172"/>
      <c r="R228" s="173"/>
      <c r="S228" s="172"/>
      <c r="T228" s="150"/>
      <c r="U228" s="150"/>
      <c r="V228" s="150"/>
      <c r="W228" s="150"/>
      <c r="X228" s="150"/>
      <c r="Y228" s="150"/>
      <c r="Z228" s="150"/>
      <c r="AA228" s="150"/>
      <c r="AB228" s="150"/>
      <c r="AC228" s="150"/>
      <c r="AD228" s="150" t="s">
        <v>130</v>
      </c>
      <c r="AE228" s="150"/>
      <c r="AF228" s="150"/>
      <c r="AG228" s="150"/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</row>
    <row r="229" spans="1:59" outlineLevel="1" x14ac:dyDescent="0.2">
      <c r="A229" s="151">
        <v>83</v>
      </c>
      <c r="B229" s="161" t="s">
        <v>422</v>
      </c>
      <c r="C229" s="182" t="s">
        <v>423</v>
      </c>
      <c r="D229" s="163" t="s">
        <v>137</v>
      </c>
      <c r="E229" s="167">
        <v>11.6</v>
      </c>
      <c r="F229" s="235"/>
      <c r="G229" s="172">
        <f>ROUND(E229*F229,2)</f>
        <v>0</v>
      </c>
      <c r="H229" s="172">
        <v>0</v>
      </c>
      <c r="I229" s="172">
        <f>ROUND(E229*H229,2)</f>
        <v>0</v>
      </c>
      <c r="J229" s="172">
        <v>49.6</v>
      </c>
      <c r="K229" s="172">
        <f>ROUND(E229*J229,2)</f>
        <v>575.36</v>
      </c>
      <c r="L229" s="172">
        <v>21</v>
      </c>
      <c r="M229" s="172">
        <f>G229*(1+L229/100)</f>
        <v>0</v>
      </c>
      <c r="N229" s="172">
        <v>1.06E-2</v>
      </c>
      <c r="O229" s="172">
        <f>ROUND(E229*N229,2)</f>
        <v>0.12</v>
      </c>
      <c r="P229" s="172">
        <v>0</v>
      </c>
      <c r="Q229" s="172">
        <f>ROUND(E229*P229,2)</f>
        <v>0</v>
      </c>
      <c r="R229" s="173" t="s">
        <v>247</v>
      </c>
      <c r="S229" s="172" t="s">
        <v>129</v>
      </c>
      <c r="T229" s="150"/>
      <c r="U229" s="150"/>
      <c r="V229" s="150"/>
      <c r="W229" s="150"/>
      <c r="X229" s="150"/>
      <c r="Y229" s="150"/>
      <c r="Z229" s="150"/>
      <c r="AA229" s="150"/>
      <c r="AB229" s="150"/>
      <c r="AC229" s="150"/>
      <c r="AD229" s="150" t="s">
        <v>142</v>
      </c>
      <c r="AE229" s="150"/>
      <c r="AF229" s="150"/>
      <c r="AG229" s="150"/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</row>
    <row r="230" spans="1:59" x14ac:dyDescent="0.2">
      <c r="A230" s="151"/>
      <c r="B230" s="161"/>
      <c r="C230" s="183" t="s">
        <v>424</v>
      </c>
      <c r="D230" s="164"/>
      <c r="E230" s="168">
        <v>11.6</v>
      </c>
      <c r="F230" s="172"/>
      <c r="G230" s="172"/>
      <c r="H230" s="172"/>
      <c r="I230" s="172"/>
      <c r="J230" s="172"/>
      <c r="K230" s="172"/>
      <c r="L230" s="172"/>
      <c r="M230" s="172"/>
      <c r="N230" s="172"/>
      <c r="O230" s="172"/>
      <c r="P230" s="172"/>
      <c r="Q230" s="172"/>
      <c r="R230" s="173"/>
      <c r="S230" s="172"/>
      <c r="AD230" t="s">
        <v>125</v>
      </c>
    </row>
    <row r="231" spans="1:59" outlineLevel="1" x14ac:dyDescent="0.2">
      <c r="A231" s="157" t="s">
        <v>124</v>
      </c>
      <c r="B231" s="162" t="s">
        <v>65</v>
      </c>
      <c r="C231" s="184" t="s">
        <v>66</v>
      </c>
      <c r="D231" s="165"/>
      <c r="E231" s="169"/>
      <c r="F231" s="174"/>
      <c r="G231" s="174">
        <f>SUM(G232:G252)</f>
        <v>0</v>
      </c>
      <c r="H231" s="174"/>
      <c r="I231" s="174">
        <f>SUM(I232:I252)</f>
        <v>324</v>
      </c>
      <c r="J231" s="174"/>
      <c r="K231" s="174">
        <f>SUM(K232:K252)</f>
        <v>77598.249999999985</v>
      </c>
      <c r="L231" s="174"/>
      <c r="M231" s="174">
        <f>SUM(M232:M252)</f>
        <v>0</v>
      </c>
      <c r="N231" s="174"/>
      <c r="O231" s="174">
        <f>SUM(O232:O252)</f>
        <v>46.330000000000005</v>
      </c>
      <c r="P231" s="174"/>
      <c r="Q231" s="174">
        <f>SUM(Q232:Q252)</f>
        <v>0</v>
      </c>
      <c r="R231" s="175"/>
      <c r="S231" s="174"/>
      <c r="T231" s="150"/>
      <c r="U231" s="150"/>
      <c r="V231" s="150"/>
      <c r="W231" s="150"/>
      <c r="X231" s="150"/>
      <c r="Y231" s="150"/>
      <c r="Z231" s="150"/>
      <c r="AA231" s="150"/>
      <c r="AB231" s="150"/>
      <c r="AC231" s="150"/>
      <c r="AD231" s="150" t="s">
        <v>130</v>
      </c>
      <c r="AE231" s="150"/>
      <c r="AF231" s="150"/>
      <c r="AG231" s="150"/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</row>
    <row r="232" spans="1:59" outlineLevel="1" x14ac:dyDescent="0.2">
      <c r="A232" s="151">
        <v>84</v>
      </c>
      <c r="B232" s="161" t="s">
        <v>425</v>
      </c>
      <c r="C232" s="182" t="s">
        <v>426</v>
      </c>
      <c r="D232" s="163" t="s">
        <v>140</v>
      </c>
      <c r="E232" s="167">
        <v>7.49932</v>
      </c>
      <c r="F232" s="235"/>
      <c r="G232" s="172">
        <f>ROUND(E232*F232,2)</f>
        <v>0</v>
      </c>
      <c r="H232" s="172">
        <v>0</v>
      </c>
      <c r="I232" s="172">
        <f>ROUND(E232*H232,2)</f>
        <v>0</v>
      </c>
      <c r="J232" s="172">
        <v>3130</v>
      </c>
      <c r="K232" s="172">
        <f>ROUND(E232*J232,2)</f>
        <v>23472.87</v>
      </c>
      <c r="L232" s="172">
        <v>21</v>
      </c>
      <c r="M232" s="172">
        <f>G232*(1+L232/100)</f>
        <v>0</v>
      </c>
      <c r="N232" s="172">
        <v>2.5249999999999999</v>
      </c>
      <c r="O232" s="172">
        <f>ROUND(E232*N232,2)</f>
        <v>18.940000000000001</v>
      </c>
      <c r="P232" s="172">
        <v>0</v>
      </c>
      <c r="Q232" s="172">
        <f>ROUND(E232*P232,2)</f>
        <v>0</v>
      </c>
      <c r="R232" s="173" t="s">
        <v>180</v>
      </c>
      <c r="S232" s="172" t="s">
        <v>129</v>
      </c>
      <c r="T232" s="150"/>
      <c r="U232" s="150"/>
      <c r="V232" s="150"/>
      <c r="W232" s="150"/>
      <c r="X232" s="150"/>
      <c r="Y232" s="150"/>
      <c r="Z232" s="150"/>
      <c r="AA232" s="150"/>
      <c r="AB232" s="150"/>
      <c r="AC232" s="150"/>
      <c r="AD232" s="150" t="s">
        <v>142</v>
      </c>
      <c r="AE232" s="150"/>
      <c r="AF232" s="150"/>
      <c r="AG232" s="150"/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</row>
    <row r="233" spans="1:59" outlineLevel="1" x14ac:dyDescent="0.2">
      <c r="A233" s="151"/>
      <c r="B233" s="161"/>
      <c r="C233" s="183" t="s">
        <v>427</v>
      </c>
      <c r="D233" s="164"/>
      <c r="E233" s="168">
        <v>1.9724299999999999</v>
      </c>
      <c r="F233" s="172"/>
      <c r="G233" s="172"/>
      <c r="H233" s="172"/>
      <c r="I233" s="172"/>
      <c r="J233" s="172"/>
      <c r="K233" s="172"/>
      <c r="L233" s="172"/>
      <c r="M233" s="172"/>
      <c r="N233" s="172"/>
      <c r="O233" s="172"/>
      <c r="P233" s="172"/>
      <c r="Q233" s="172"/>
      <c r="R233" s="173"/>
      <c r="S233" s="172"/>
      <c r="T233" s="150"/>
      <c r="U233" s="150"/>
      <c r="V233" s="150"/>
      <c r="W233" s="150"/>
      <c r="X233" s="150"/>
      <c r="Y233" s="150"/>
      <c r="Z233" s="150"/>
      <c r="AA233" s="150"/>
      <c r="AB233" s="150"/>
      <c r="AC233" s="150"/>
      <c r="AD233" s="150" t="s">
        <v>142</v>
      </c>
      <c r="AE233" s="150"/>
      <c r="AF233" s="150"/>
      <c r="AG233" s="150"/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</row>
    <row r="234" spans="1:59" outlineLevel="1" x14ac:dyDescent="0.2">
      <c r="A234" s="151"/>
      <c r="B234" s="161"/>
      <c r="C234" s="183" t="s">
        <v>428</v>
      </c>
      <c r="D234" s="164"/>
      <c r="E234" s="168">
        <v>0.56399999999999995</v>
      </c>
      <c r="F234" s="172"/>
      <c r="G234" s="172"/>
      <c r="H234" s="172"/>
      <c r="I234" s="172"/>
      <c r="J234" s="172"/>
      <c r="K234" s="172"/>
      <c r="L234" s="172"/>
      <c r="M234" s="172"/>
      <c r="N234" s="172"/>
      <c r="O234" s="172"/>
      <c r="P234" s="172"/>
      <c r="Q234" s="172"/>
      <c r="R234" s="173"/>
      <c r="S234" s="172"/>
      <c r="T234" s="150"/>
      <c r="U234" s="150"/>
      <c r="V234" s="150"/>
      <c r="W234" s="150"/>
      <c r="X234" s="150"/>
      <c r="Y234" s="150"/>
      <c r="Z234" s="150"/>
      <c r="AA234" s="150"/>
      <c r="AB234" s="150"/>
      <c r="AC234" s="150"/>
      <c r="AD234" s="150" t="s">
        <v>142</v>
      </c>
      <c r="AE234" s="150"/>
      <c r="AF234" s="150"/>
      <c r="AG234" s="150"/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</row>
    <row r="235" spans="1:59" outlineLevel="1" x14ac:dyDescent="0.2">
      <c r="A235" s="151"/>
      <c r="B235" s="161"/>
      <c r="C235" s="183" t="s">
        <v>429</v>
      </c>
      <c r="D235" s="164"/>
      <c r="E235" s="168">
        <v>4.9629000000000003</v>
      </c>
      <c r="F235" s="172"/>
      <c r="G235" s="172"/>
      <c r="H235" s="172"/>
      <c r="I235" s="172"/>
      <c r="J235" s="172"/>
      <c r="K235" s="172"/>
      <c r="L235" s="172"/>
      <c r="M235" s="172"/>
      <c r="N235" s="172"/>
      <c r="O235" s="172"/>
      <c r="P235" s="172"/>
      <c r="Q235" s="172"/>
      <c r="R235" s="173"/>
      <c r="S235" s="172"/>
      <c r="T235" s="150"/>
      <c r="U235" s="150"/>
      <c r="V235" s="150"/>
      <c r="W235" s="150"/>
      <c r="X235" s="150"/>
      <c r="Y235" s="150"/>
      <c r="Z235" s="150"/>
      <c r="AA235" s="150"/>
      <c r="AB235" s="150"/>
      <c r="AC235" s="150"/>
      <c r="AD235" s="150" t="s">
        <v>130</v>
      </c>
      <c r="AE235" s="150"/>
      <c r="AF235" s="150"/>
      <c r="AG235" s="150"/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</row>
    <row r="236" spans="1:59" outlineLevel="1" x14ac:dyDescent="0.2">
      <c r="A236" s="151">
        <v>85</v>
      </c>
      <c r="B236" s="161" t="s">
        <v>430</v>
      </c>
      <c r="C236" s="182" t="s">
        <v>431</v>
      </c>
      <c r="D236" s="163" t="s">
        <v>140</v>
      </c>
      <c r="E236" s="167">
        <v>4.3873800000000003</v>
      </c>
      <c r="F236" s="235"/>
      <c r="G236" s="172">
        <f>ROUND(E236*F236,2)</f>
        <v>0</v>
      </c>
      <c r="H236" s="172">
        <v>0</v>
      </c>
      <c r="I236" s="172">
        <f>ROUND(E236*H236,2)</f>
        <v>0</v>
      </c>
      <c r="J236" s="172">
        <v>2945</v>
      </c>
      <c r="K236" s="172">
        <f>ROUND(E236*J236,2)</f>
        <v>12920.83</v>
      </c>
      <c r="L236" s="172">
        <v>21</v>
      </c>
      <c r="M236" s="172">
        <f>G236*(1+L236/100)</f>
        <v>0</v>
      </c>
      <c r="N236" s="172">
        <v>2.5249999999999999</v>
      </c>
      <c r="O236" s="172">
        <f>ROUND(E236*N236,2)</f>
        <v>11.08</v>
      </c>
      <c r="P236" s="172">
        <v>0</v>
      </c>
      <c r="Q236" s="172">
        <f>ROUND(E236*P236,2)</f>
        <v>0</v>
      </c>
      <c r="R236" s="173" t="s">
        <v>180</v>
      </c>
      <c r="S236" s="172" t="s">
        <v>129</v>
      </c>
      <c r="T236" s="150"/>
      <c r="U236" s="150"/>
      <c r="V236" s="150"/>
      <c r="W236" s="150"/>
      <c r="X236" s="150"/>
      <c r="Y236" s="150"/>
      <c r="Z236" s="150"/>
      <c r="AA236" s="150"/>
      <c r="AB236" s="150"/>
      <c r="AC236" s="150"/>
      <c r="AD236" s="150" t="s">
        <v>142</v>
      </c>
      <c r="AE236" s="150"/>
      <c r="AF236" s="150"/>
      <c r="AG236" s="150"/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</row>
    <row r="237" spans="1:59" outlineLevel="1" x14ac:dyDescent="0.2">
      <c r="A237" s="151"/>
      <c r="B237" s="161"/>
      <c r="C237" s="183" t="s">
        <v>432</v>
      </c>
      <c r="D237" s="164"/>
      <c r="E237" s="168">
        <v>3.2873800000000002</v>
      </c>
      <c r="F237" s="172"/>
      <c r="G237" s="172"/>
      <c r="H237" s="172"/>
      <c r="I237" s="172"/>
      <c r="J237" s="172"/>
      <c r="K237" s="172"/>
      <c r="L237" s="172"/>
      <c r="M237" s="172"/>
      <c r="N237" s="172"/>
      <c r="O237" s="172"/>
      <c r="P237" s="172"/>
      <c r="Q237" s="172"/>
      <c r="R237" s="173"/>
      <c r="S237" s="172"/>
      <c r="T237" s="150"/>
      <c r="U237" s="150"/>
      <c r="V237" s="150"/>
      <c r="W237" s="150"/>
      <c r="X237" s="150"/>
      <c r="Y237" s="150"/>
      <c r="Z237" s="150"/>
      <c r="AA237" s="150"/>
      <c r="AB237" s="150"/>
      <c r="AC237" s="150"/>
      <c r="AD237" s="150" t="s">
        <v>142</v>
      </c>
      <c r="AE237" s="150"/>
      <c r="AF237" s="150"/>
      <c r="AG237" s="150"/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</row>
    <row r="238" spans="1:59" outlineLevel="1" x14ac:dyDescent="0.2">
      <c r="A238" s="151"/>
      <c r="B238" s="161"/>
      <c r="C238" s="183" t="s">
        <v>433</v>
      </c>
      <c r="D238" s="164"/>
      <c r="E238" s="168">
        <v>0.94</v>
      </c>
      <c r="F238" s="172"/>
      <c r="G238" s="172"/>
      <c r="H238" s="172"/>
      <c r="I238" s="172"/>
      <c r="J238" s="172"/>
      <c r="K238" s="172"/>
      <c r="L238" s="172"/>
      <c r="M238" s="172"/>
      <c r="N238" s="172"/>
      <c r="O238" s="172"/>
      <c r="P238" s="172"/>
      <c r="Q238" s="172"/>
      <c r="R238" s="173"/>
      <c r="S238" s="172"/>
      <c r="T238" s="150"/>
      <c r="U238" s="150"/>
      <c r="V238" s="150"/>
      <c r="W238" s="150"/>
      <c r="X238" s="150"/>
      <c r="Y238" s="150"/>
      <c r="Z238" s="150"/>
      <c r="AA238" s="150"/>
      <c r="AB238" s="150"/>
      <c r="AC238" s="150"/>
      <c r="AD238" s="150" t="s">
        <v>142</v>
      </c>
      <c r="AE238" s="150"/>
      <c r="AF238" s="150"/>
      <c r="AG238" s="150"/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</row>
    <row r="239" spans="1:59" outlineLevel="1" x14ac:dyDescent="0.2">
      <c r="A239" s="151"/>
      <c r="B239" s="161"/>
      <c r="C239" s="183" t="s">
        <v>434</v>
      </c>
      <c r="D239" s="164"/>
      <c r="E239" s="168">
        <v>0.16</v>
      </c>
      <c r="F239" s="172"/>
      <c r="G239" s="172"/>
      <c r="H239" s="172"/>
      <c r="I239" s="172"/>
      <c r="J239" s="172"/>
      <c r="K239" s="172"/>
      <c r="L239" s="172"/>
      <c r="M239" s="172"/>
      <c r="N239" s="172"/>
      <c r="O239" s="172"/>
      <c r="P239" s="172"/>
      <c r="Q239" s="172"/>
      <c r="R239" s="173"/>
      <c r="S239" s="172"/>
      <c r="T239" s="150"/>
      <c r="U239" s="150"/>
      <c r="V239" s="150"/>
      <c r="W239" s="150"/>
      <c r="X239" s="150"/>
      <c r="Y239" s="150"/>
      <c r="Z239" s="150"/>
      <c r="AA239" s="150"/>
      <c r="AB239" s="150"/>
      <c r="AC239" s="150"/>
      <c r="AD239" s="150" t="s">
        <v>130</v>
      </c>
      <c r="AE239" s="150"/>
      <c r="AF239" s="150"/>
      <c r="AG239" s="150"/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</row>
    <row r="240" spans="1:59" outlineLevel="1" x14ac:dyDescent="0.2">
      <c r="A240" s="151">
        <v>86</v>
      </c>
      <c r="B240" s="161" t="s">
        <v>435</v>
      </c>
      <c r="C240" s="182" t="s">
        <v>436</v>
      </c>
      <c r="D240" s="163" t="s">
        <v>140</v>
      </c>
      <c r="E240" s="167">
        <v>6.6172000000000004</v>
      </c>
      <c r="F240" s="235"/>
      <c r="G240" s="172">
        <f>ROUND(E240*F240,2)</f>
        <v>0</v>
      </c>
      <c r="H240" s="172">
        <v>0</v>
      </c>
      <c r="I240" s="172">
        <f>ROUND(E240*H240,2)</f>
        <v>0</v>
      </c>
      <c r="J240" s="172">
        <v>4420</v>
      </c>
      <c r="K240" s="172">
        <f>ROUND(E240*J240,2)</f>
        <v>29248.02</v>
      </c>
      <c r="L240" s="172">
        <v>21</v>
      </c>
      <c r="M240" s="172">
        <f>G240*(1+L240/100)</f>
        <v>0</v>
      </c>
      <c r="N240" s="172">
        <v>0.49349999999999999</v>
      </c>
      <c r="O240" s="172">
        <f>ROUND(E240*N240,2)</f>
        <v>3.27</v>
      </c>
      <c r="P240" s="172">
        <v>0</v>
      </c>
      <c r="Q240" s="172">
        <f>ROUND(E240*P240,2)</f>
        <v>0</v>
      </c>
      <c r="R240" s="173" t="s">
        <v>180</v>
      </c>
      <c r="S240" s="172" t="s">
        <v>129</v>
      </c>
      <c r="T240" s="150"/>
      <c r="U240" s="150"/>
      <c r="V240" s="150"/>
      <c r="W240" s="150"/>
      <c r="X240" s="150"/>
      <c r="Y240" s="150"/>
      <c r="Z240" s="150"/>
      <c r="AA240" s="150"/>
      <c r="AB240" s="150"/>
      <c r="AC240" s="150"/>
      <c r="AD240" s="150" t="s">
        <v>142</v>
      </c>
      <c r="AE240" s="150"/>
      <c r="AF240" s="150"/>
      <c r="AG240" s="150"/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</row>
    <row r="241" spans="1:59" outlineLevel="1" x14ac:dyDescent="0.2">
      <c r="A241" s="151"/>
      <c r="B241" s="161"/>
      <c r="C241" s="183" t="s">
        <v>437</v>
      </c>
      <c r="D241" s="164"/>
      <c r="E241" s="168">
        <v>6.6172000000000004</v>
      </c>
      <c r="F241" s="172"/>
      <c r="G241" s="172"/>
      <c r="H241" s="172"/>
      <c r="I241" s="172"/>
      <c r="J241" s="172"/>
      <c r="K241" s="172"/>
      <c r="L241" s="172"/>
      <c r="M241" s="172"/>
      <c r="N241" s="172"/>
      <c r="O241" s="172"/>
      <c r="P241" s="172"/>
      <c r="Q241" s="172"/>
      <c r="R241" s="173"/>
      <c r="S241" s="172"/>
      <c r="T241" s="150"/>
      <c r="U241" s="150"/>
      <c r="V241" s="150"/>
      <c r="W241" s="150"/>
      <c r="X241" s="150"/>
      <c r="Y241" s="150"/>
      <c r="Z241" s="150"/>
      <c r="AA241" s="150"/>
      <c r="AB241" s="150"/>
      <c r="AC241" s="150"/>
      <c r="AD241" s="150" t="s">
        <v>130</v>
      </c>
      <c r="AE241" s="150"/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</row>
    <row r="242" spans="1:59" outlineLevel="1" x14ac:dyDescent="0.2">
      <c r="A242" s="151">
        <v>87</v>
      </c>
      <c r="B242" s="161" t="s">
        <v>438</v>
      </c>
      <c r="C242" s="182" t="s">
        <v>907</v>
      </c>
      <c r="D242" s="163" t="s">
        <v>162</v>
      </c>
      <c r="E242" s="167">
        <v>0.12681999999999999</v>
      </c>
      <c r="F242" s="235"/>
      <c r="G242" s="172">
        <f>ROUND(E242*F242,2)</f>
        <v>0</v>
      </c>
      <c r="H242" s="172">
        <v>0</v>
      </c>
      <c r="I242" s="172">
        <f>ROUND(E242*H242,2)</f>
        <v>0</v>
      </c>
      <c r="J242" s="172">
        <v>29220</v>
      </c>
      <c r="K242" s="172">
        <f>ROUND(E242*J242,2)</f>
        <v>3705.68</v>
      </c>
      <c r="L242" s="172">
        <v>21</v>
      </c>
      <c r="M242" s="172">
        <f>G242*(1+L242/100)</f>
        <v>0</v>
      </c>
      <c r="N242" s="172">
        <v>1.0662499999999999</v>
      </c>
      <c r="O242" s="172">
        <f>ROUND(E242*N242,2)</f>
        <v>0.14000000000000001</v>
      </c>
      <c r="P242" s="172">
        <v>0</v>
      </c>
      <c r="Q242" s="172">
        <f>ROUND(E242*P242,2)</f>
        <v>0</v>
      </c>
      <c r="R242" s="173" t="s">
        <v>180</v>
      </c>
      <c r="S242" s="172" t="s">
        <v>129</v>
      </c>
      <c r="T242" s="150"/>
      <c r="U242" s="150"/>
      <c r="V242" s="150"/>
      <c r="W242" s="150"/>
      <c r="X242" s="150"/>
      <c r="Y242" s="150"/>
      <c r="Z242" s="150"/>
      <c r="AA242" s="150"/>
      <c r="AB242" s="150"/>
      <c r="AC242" s="150"/>
      <c r="AD242" s="150" t="s">
        <v>142</v>
      </c>
      <c r="AE242" s="150"/>
      <c r="AF242" s="150"/>
      <c r="AG242" s="150"/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</row>
    <row r="243" spans="1:59" ht="22.5" outlineLevel="1" x14ac:dyDescent="0.2">
      <c r="A243" s="151"/>
      <c r="B243" s="161"/>
      <c r="C243" s="183" t="s">
        <v>439</v>
      </c>
      <c r="D243" s="164"/>
      <c r="E243" s="168">
        <v>9.8619999999999999E-2</v>
      </c>
      <c r="F243" s="172"/>
      <c r="G243" s="172"/>
      <c r="H243" s="172"/>
      <c r="I243" s="172"/>
      <c r="J243" s="172"/>
      <c r="K243" s="172"/>
      <c r="L243" s="172"/>
      <c r="M243" s="172"/>
      <c r="N243" s="172"/>
      <c r="O243" s="172"/>
      <c r="P243" s="172"/>
      <c r="Q243" s="172"/>
      <c r="R243" s="173"/>
      <c r="S243" s="172"/>
      <c r="T243" s="150"/>
      <c r="U243" s="150"/>
      <c r="V243" s="150"/>
      <c r="W243" s="150"/>
      <c r="X243" s="150"/>
      <c r="Y243" s="150"/>
      <c r="Z243" s="150"/>
      <c r="AA243" s="150"/>
      <c r="AB243" s="150"/>
      <c r="AC243" s="150"/>
      <c r="AD243" s="150" t="s">
        <v>142</v>
      </c>
      <c r="AE243" s="150"/>
      <c r="AF243" s="150"/>
      <c r="AG243" s="150"/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</row>
    <row r="244" spans="1:59" outlineLevel="1" x14ac:dyDescent="0.2">
      <c r="A244" s="151"/>
      <c r="B244" s="161"/>
      <c r="C244" s="183" t="s">
        <v>440</v>
      </c>
      <c r="D244" s="164"/>
      <c r="E244" s="168">
        <v>2.8199999999999999E-2</v>
      </c>
      <c r="F244" s="172"/>
      <c r="G244" s="172"/>
      <c r="H244" s="172"/>
      <c r="I244" s="172"/>
      <c r="J244" s="172"/>
      <c r="K244" s="172"/>
      <c r="L244" s="172"/>
      <c r="M244" s="172"/>
      <c r="N244" s="172"/>
      <c r="O244" s="172"/>
      <c r="P244" s="172"/>
      <c r="Q244" s="172"/>
      <c r="R244" s="173"/>
      <c r="S244" s="172"/>
      <c r="T244" s="150"/>
      <c r="U244" s="150"/>
      <c r="V244" s="150"/>
      <c r="W244" s="150"/>
      <c r="X244" s="150"/>
      <c r="Y244" s="150"/>
      <c r="Z244" s="150"/>
      <c r="AA244" s="150"/>
      <c r="AB244" s="150"/>
      <c r="AC244" s="150"/>
      <c r="AD244" s="150" t="s">
        <v>130</v>
      </c>
      <c r="AE244" s="150"/>
      <c r="AF244" s="150"/>
      <c r="AG244" s="150"/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</row>
    <row r="245" spans="1:59" outlineLevel="1" x14ac:dyDescent="0.2">
      <c r="A245" s="151">
        <v>88</v>
      </c>
      <c r="B245" s="161" t="s">
        <v>441</v>
      </c>
      <c r="C245" s="182" t="s">
        <v>442</v>
      </c>
      <c r="D245" s="163" t="s">
        <v>140</v>
      </c>
      <c r="E245" s="167">
        <v>7.0227500000000003</v>
      </c>
      <c r="F245" s="235"/>
      <c r="G245" s="172">
        <f>ROUND(E245*F245,2)</f>
        <v>0</v>
      </c>
      <c r="H245" s="172">
        <v>0</v>
      </c>
      <c r="I245" s="172">
        <f>ROUND(E245*H245,2)</f>
        <v>0</v>
      </c>
      <c r="J245" s="172">
        <v>1115</v>
      </c>
      <c r="K245" s="172">
        <f>ROUND(E245*J245,2)</f>
        <v>7830.37</v>
      </c>
      <c r="L245" s="172">
        <v>21</v>
      </c>
      <c r="M245" s="172">
        <f>G245*(1+L245/100)</f>
        <v>0</v>
      </c>
      <c r="N245" s="172">
        <v>1.837</v>
      </c>
      <c r="O245" s="172">
        <f>ROUND(E245*N245,2)</f>
        <v>12.9</v>
      </c>
      <c r="P245" s="172">
        <v>0</v>
      </c>
      <c r="Q245" s="172">
        <f>ROUND(E245*P245,2)</f>
        <v>0</v>
      </c>
      <c r="R245" s="173" t="s">
        <v>180</v>
      </c>
      <c r="S245" s="172" t="s">
        <v>129</v>
      </c>
      <c r="T245" s="150"/>
      <c r="U245" s="150"/>
      <c r="V245" s="150"/>
      <c r="W245" s="150"/>
      <c r="X245" s="150"/>
      <c r="Y245" s="150"/>
      <c r="Z245" s="150"/>
      <c r="AA245" s="150"/>
      <c r="AB245" s="150"/>
      <c r="AC245" s="150"/>
      <c r="AD245" s="150" t="s">
        <v>142</v>
      </c>
      <c r="AE245" s="150"/>
      <c r="AF245" s="150"/>
      <c r="AG245" s="150"/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</row>
    <row r="246" spans="1:59" outlineLevel="1" x14ac:dyDescent="0.2">
      <c r="A246" s="151"/>
      <c r="B246" s="161"/>
      <c r="C246" s="183" t="s">
        <v>443</v>
      </c>
      <c r="D246" s="164"/>
      <c r="E246" s="168">
        <v>6.5747499999999999</v>
      </c>
      <c r="F246" s="172"/>
      <c r="G246" s="172"/>
      <c r="H246" s="172"/>
      <c r="I246" s="172"/>
      <c r="J246" s="172"/>
      <c r="K246" s="172"/>
      <c r="L246" s="172"/>
      <c r="M246" s="172"/>
      <c r="N246" s="172"/>
      <c r="O246" s="172"/>
      <c r="P246" s="172"/>
      <c r="Q246" s="172"/>
      <c r="R246" s="173"/>
      <c r="S246" s="172"/>
      <c r="T246" s="150"/>
      <c r="U246" s="150"/>
      <c r="V246" s="150"/>
      <c r="W246" s="150"/>
      <c r="X246" s="150"/>
      <c r="Y246" s="150"/>
      <c r="Z246" s="150"/>
      <c r="AA246" s="150"/>
      <c r="AB246" s="150"/>
      <c r="AC246" s="150"/>
      <c r="AD246" s="150" t="s">
        <v>142</v>
      </c>
      <c r="AE246" s="150"/>
      <c r="AF246" s="150"/>
      <c r="AG246" s="150"/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</row>
    <row r="247" spans="1:59" outlineLevel="1" x14ac:dyDescent="0.2">
      <c r="A247" s="151"/>
      <c r="B247" s="161"/>
      <c r="C247" s="183" t="s">
        <v>444</v>
      </c>
      <c r="D247" s="164"/>
      <c r="E247" s="168">
        <v>0.28799999999999998</v>
      </c>
      <c r="F247" s="172"/>
      <c r="G247" s="172"/>
      <c r="H247" s="172"/>
      <c r="I247" s="172"/>
      <c r="J247" s="172"/>
      <c r="K247" s="172"/>
      <c r="L247" s="172"/>
      <c r="M247" s="172"/>
      <c r="N247" s="172"/>
      <c r="O247" s="172"/>
      <c r="P247" s="172"/>
      <c r="Q247" s="172"/>
      <c r="R247" s="173"/>
      <c r="S247" s="172"/>
      <c r="T247" s="150"/>
      <c r="U247" s="150"/>
      <c r="V247" s="150"/>
      <c r="W247" s="150"/>
      <c r="X247" s="150"/>
      <c r="Y247" s="150"/>
      <c r="Z247" s="150"/>
      <c r="AA247" s="150"/>
      <c r="AB247" s="150"/>
      <c r="AC247" s="150"/>
      <c r="AD247" s="150" t="s">
        <v>142</v>
      </c>
      <c r="AE247" s="150"/>
      <c r="AF247" s="150"/>
      <c r="AG247" s="150"/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</row>
    <row r="248" spans="1:59" outlineLevel="1" x14ac:dyDescent="0.2">
      <c r="A248" s="151"/>
      <c r="B248" s="161"/>
      <c r="C248" s="183" t="s">
        <v>434</v>
      </c>
      <c r="D248" s="164"/>
      <c r="E248" s="168">
        <v>0.16</v>
      </c>
      <c r="F248" s="172"/>
      <c r="G248" s="172"/>
      <c r="H248" s="172"/>
      <c r="I248" s="172"/>
      <c r="J248" s="172"/>
      <c r="K248" s="172"/>
      <c r="L248" s="172"/>
      <c r="M248" s="172"/>
      <c r="N248" s="172"/>
      <c r="O248" s="172"/>
      <c r="P248" s="172"/>
      <c r="Q248" s="172"/>
      <c r="R248" s="173"/>
      <c r="S248" s="172"/>
      <c r="T248" s="150"/>
      <c r="U248" s="150"/>
      <c r="V248" s="150"/>
      <c r="W248" s="150"/>
      <c r="X248" s="150"/>
      <c r="Y248" s="150"/>
      <c r="Z248" s="150"/>
      <c r="AA248" s="150"/>
      <c r="AB248" s="150"/>
      <c r="AC248" s="150"/>
      <c r="AD248" s="150" t="s">
        <v>130</v>
      </c>
      <c r="AE248" s="150"/>
      <c r="AF248" s="150"/>
      <c r="AG248" s="150"/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</row>
    <row r="249" spans="1:59" outlineLevel="1" x14ac:dyDescent="0.2">
      <c r="A249" s="151">
        <v>89</v>
      </c>
      <c r="B249" s="161" t="s">
        <v>445</v>
      </c>
      <c r="C249" s="182" t="s">
        <v>446</v>
      </c>
      <c r="D249" s="163" t="s">
        <v>140</v>
      </c>
      <c r="E249" s="167">
        <v>0.72</v>
      </c>
      <c r="F249" s="235"/>
      <c r="G249" s="172">
        <f>ROUND(E249*F249,2)</f>
        <v>0</v>
      </c>
      <c r="H249" s="172">
        <v>0</v>
      </c>
      <c r="I249" s="172">
        <f>ROUND(E249*H249,2)</f>
        <v>0</v>
      </c>
      <c r="J249" s="172">
        <v>584</v>
      </c>
      <c r="K249" s="172">
        <f>ROUND(E249*J249,2)</f>
        <v>420.48</v>
      </c>
      <c r="L249" s="172">
        <v>21</v>
      </c>
      <c r="M249" s="172">
        <f>G249*(1+L249/100)</f>
        <v>0</v>
      </c>
      <c r="N249" s="172">
        <v>0</v>
      </c>
      <c r="O249" s="172">
        <f>ROUND(E249*N249,2)</f>
        <v>0</v>
      </c>
      <c r="P249" s="172">
        <v>0</v>
      </c>
      <c r="Q249" s="172">
        <f>ROUND(E249*P249,2)</f>
        <v>0</v>
      </c>
      <c r="R249" s="173" t="s">
        <v>180</v>
      </c>
      <c r="S249" s="172" t="s">
        <v>129</v>
      </c>
      <c r="T249" s="150"/>
      <c r="U249" s="150"/>
      <c r="V249" s="150"/>
      <c r="W249" s="150"/>
      <c r="X249" s="150"/>
      <c r="Y249" s="150"/>
      <c r="Z249" s="150"/>
      <c r="AA249" s="150"/>
      <c r="AB249" s="150"/>
      <c r="AC249" s="150"/>
      <c r="AD249" s="150" t="s">
        <v>142</v>
      </c>
      <c r="AE249" s="150"/>
      <c r="AF249" s="150"/>
      <c r="AG249" s="150"/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</row>
    <row r="250" spans="1:59" outlineLevel="1" x14ac:dyDescent="0.2">
      <c r="A250" s="151"/>
      <c r="B250" s="161"/>
      <c r="C250" s="183" t="s">
        <v>447</v>
      </c>
      <c r="D250" s="164"/>
      <c r="E250" s="168">
        <v>0.72</v>
      </c>
      <c r="F250" s="172"/>
      <c r="G250" s="172"/>
      <c r="H250" s="172"/>
      <c r="I250" s="172"/>
      <c r="J250" s="172"/>
      <c r="K250" s="172"/>
      <c r="L250" s="172"/>
      <c r="M250" s="172"/>
      <c r="N250" s="172"/>
      <c r="O250" s="172"/>
      <c r="P250" s="172"/>
      <c r="Q250" s="172"/>
      <c r="R250" s="173"/>
      <c r="S250" s="172"/>
      <c r="T250" s="150"/>
      <c r="U250" s="150"/>
      <c r="V250" s="150"/>
      <c r="W250" s="150"/>
      <c r="X250" s="150"/>
      <c r="Y250" s="150"/>
      <c r="Z250" s="150"/>
      <c r="AA250" s="150"/>
      <c r="AB250" s="150"/>
      <c r="AC250" s="150"/>
      <c r="AD250" s="150" t="s">
        <v>266</v>
      </c>
      <c r="AE250" s="150"/>
      <c r="AF250" s="150"/>
      <c r="AG250" s="150"/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</row>
    <row r="251" spans="1:59" outlineLevel="1" x14ac:dyDescent="0.2">
      <c r="A251" s="151">
        <v>90</v>
      </c>
      <c r="B251" s="161" t="s">
        <v>448</v>
      </c>
      <c r="C251" s="182" t="s">
        <v>449</v>
      </c>
      <c r="D251" s="163" t="s">
        <v>162</v>
      </c>
      <c r="E251" s="167">
        <v>1.296</v>
      </c>
      <c r="F251" s="235"/>
      <c r="G251" s="172">
        <f>ROUND(E251*F251,2)</f>
        <v>0</v>
      </c>
      <c r="H251" s="172">
        <v>250</v>
      </c>
      <c r="I251" s="172">
        <f>ROUND(E251*H251,2)</f>
        <v>324</v>
      </c>
      <c r="J251" s="172">
        <v>0</v>
      </c>
      <c r="K251" s="172">
        <f>ROUND(E251*J251,2)</f>
        <v>0</v>
      </c>
      <c r="L251" s="172">
        <v>21</v>
      </c>
      <c r="M251" s="172">
        <f>G251*(1+L251/100)</f>
        <v>0</v>
      </c>
      <c r="N251" s="172">
        <v>0</v>
      </c>
      <c r="O251" s="172">
        <f>ROUND(E251*N251,2)</f>
        <v>0</v>
      </c>
      <c r="P251" s="172">
        <v>0</v>
      </c>
      <c r="Q251" s="172">
        <f>ROUND(E251*P251,2)</f>
        <v>0</v>
      </c>
      <c r="R251" s="173"/>
      <c r="S251" s="172" t="s">
        <v>163</v>
      </c>
      <c r="T251" s="150"/>
      <c r="U251" s="150"/>
      <c r="V251" s="150"/>
      <c r="W251" s="150"/>
      <c r="X251" s="150"/>
      <c r="Y251" s="150"/>
      <c r="Z251" s="150"/>
      <c r="AA251" s="150"/>
      <c r="AB251" s="150"/>
      <c r="AC251" s="150"/>
      <c r="AD251" s="150" t="s">
        <v>142</v>
      </c>
      <c r="AE251" s="150"/>
      <c r="AF251" s="150"/>
      <c r="AG251" s="150"/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</row>
    <row r="252" spans="1:59" x14ac:dyDescent="0.2">
      <c r="A252" s="151"/>
      <c r="B252" s="161"/>
      <c r="C252" s="183" t="s">
        <v>450</v>
      </c>
      <c r="D252" s="164"/>
      <c r="E252" s="168">
        <v>1.296</v>
      </c>
      <c r="F252" s="172"/>
      <c r="G252" s="172"/>
      <c r="H252" s="172"/>
      <c r="I252" s="172"/>
      <c r="J252" s="172"/>
      <c r="K252" s="172"/>
      <c r="L252" s="172"/>
      <c r="M252" s="172"/>
      <c r="N252" s="172"/>
      <c r="O252" s="172"/>
      <c r="P252" s="172"/>
      <c r="Q252" s="172"/>
      <c r="R252" s="173"/>
      <c r="S252" s="172"/>
      <c r="AD252" t="s">
        <v>125</v>
      </c>
    </row>
    <row r="253" spans="1:59" outlineLevel="1" x14ac:dyDescent="0.2">
      <c r="A253" s="157" t="s">
        <v>124</v>
      </c>
      <c r="B253" s="162" t="s">
        <v>67</v>
      </c>
      <c r="C253" s="184" t="s">
        <v>68</v>
      </c>
      <c r="D253" s="165"/>
      <c r="E253" s="169"/>
      <c r="F253" s="174"/>
      <c r="G253" s="174">
        <f>SUM(G254:G264)</f>
        <v>0</v>
      </c>
      <c r="H253" s="174"/>
      <c r="I253" s="174">
        <f>SUM(I254:I264)</f>
        <v>6330</v>
      </c>
      <c r="J253" s="174"/>
      <c r="K253" s="174">
        <f>SUM(K254:K264)</f>
        <v>9043</v>
      </c>
      <c r="L253" s="174"/>
      <c r="M253" s="174">
        <f>SUM(M254:M264)</f>
        <v>0</v>
      </c>
      <c r="N253" s="174"/>
      <c r="O253" s="174">
        <f>SUM(O254:O264)</f>
        <v>0.45999999999999996</v>
      </c>
      <c r="P253" s="174"/>
      <c r="Q253" s="174">
        <f>SUM(Q254:Q264)</f>
        <v>0</v>
      </c>
      <c r="R253" s="175"/>
      <c r="S253" s="174"/>
      <c r="T253" s="150"/>
      <c r="U253" s="150"/>
      <c r="V253" s="150"/>
      <c r="W253" s="150"/>
      <c r="X253" s="150"/>
      <c r="Y253" s="150"/>
      <c r="Z253" s="150"/>
      <c r="AA253" s="150"/>
      <c r="AB253" s="150"/>
      <c r="AC253" s="150"/>
      <c r="AD253" s="150" t="s">
        <v>130</v>
      </c>
      <c r="AE253" s="150"/>
      <c r="AF253" s="150"/>
      <c r="AG253" s="150"/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</row>
    <row r="254" spans="1:59" outlineLevel="1" x14ac:dyDescent="0.2">
      <c r="A254" s="151">
        <v>91</v>
      </c>
      <c r="B254" s="161" t="s">
        <v>451</v>
      </c>
      <c r="C254" s="182" t="s">
        <v>452</v>
      </c>
      <c r="D254" s="163" t="s">
        <v>127</v>
      </c>
      <c r="E254" s="167">
        <v>4</v>
      </c>
      <c r="F254" s="235"/>
      <c r="G254" s="172">
        <f>ROUND(E254*F254,2)</f>
        <v>0</v>
      </c>
      <c r="H254" s="172">
        <v>0</v>
      </c>
      <c r="I254" s="172">
        <f>ROUND(E254*H254,2)</f>
        <v>0</v>
      </c>
      <c r="J254" s="172">
        <v>422</v>
      </c>
      <c r="K254" s="172">
        <f>ROUND(E254*J254,2)</f>
        <v>1688</v>
      </c>
      <c r="L254" s="172">
        <v>21</v>
      </c>
      <c r="M254" s="172">
        <f>G254*(1+L254/100)</f>
        <v>0</v>
      </c>
      <c r="N254" s="172">
        <v>4.1279999999999997E-2</v>
      </c>
      <c r="O254" s="172">
        <f>ROUND(E254*N254,2)</f>
        <v>0.17</v>
      </c>
      <c r="P254" s="172">
        <v>0</v>
      </c>
      <c r="Q254" s="172">
        <f>ROUND(E254*P254,2)</f>
        <v>0</v>
      </c>
      <c r="R254" s="173" t="s">
        <v>180</v>
      </c>
      <c r="S254" s="172" t="s">
        <v>129</v>
      </c>
      <c r="T254" s="150"/>
      <c r="U254" s="150"/>
      <c r="V254" s="150"/>
      <c r="W254" s="150"/>
      <c r="X254" s="150"/>
      <c r="Y254" s="150"/>
      <c r="Z254" s="150"/>
      <c r="AA254" s="150"/>
      <c r="AB254" s="150"/>
      <c r="AC254" s="150"/>
      <c r="AD254" s="150" t="s">
        <v>142</v>
      </c>
      <c r="AE254" s="150"/>
      <c r="AF254" s="150"/>
      <c r="AG254" s="150"/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</row>
    <row r="255" spans="1:59" outlineLevel="1" x14ac:dyDescent="0.2">
      <c r="A255" s="151"/>
      <c r="B255" s="161"/>
      <c r="C255" s="183" t="s">
        <v>453</v>
      </c>
      <c r="D255" s="164"/>
      <c r="E255" s="168">
        <v>2</v>
      </c>
      <c r="F255" s="172"/>
      <c r="G255" s="172"/>
      <c r="H255" s="172"/>
      <c r="I255" s="172"/>
      <c r="J255" s="172"/>
      <c r="K255" s="172"/>
      <c r="L255" s="172"/>
      <c r="M255" s="172"/>
      <c r="N255" s="172"/>
      <c r="O255" s="172"/>
      <c r="P255" s="172"/>
      <c r="Q255" s="172"/>
      <c r="R255" s="173"/>
      <c r="S255" s="172"/>
      <c r="T255" s="150"/>
      <c r="U255" s="150"/>
      <c r="V255" s="150"/>
      <c r="W255" s="150"/>
      <c r="X255" s="150"/>
      <c r="Y255" s="150"/>
      <c r="Z255" s="150"/>
      <c r="AA255" s="150"/>
      <c r="AB255" s="150"/>
      <c r="AC255" s="150"/>
      <c r="AD255" s="150" t="s">
        <v>142</v>
      </c>
      <c r="AE255" s="150"/>
      <c r="AF255" s="150"/>
      <c r="AG255" s="150"/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</row>
    <row r="256" spans="1:59" outlineLevel="1" x14ac:dyDescent="0.2">
      <c r="A256" s="151"/>
      <c r="B256" s="161"/>
      <c r="C256" s="183" t="s">
        <v>454</v>
      </c>
      <c r="D256" s="164"/>
      <c r="E256" s="168">
        <v>2</v>
      </c>
      <c r="F256" s="172"/>
      <c r="G256" s="172"/>
      <c r="H256" s="172"/>
      <c r="I256" s="172"/>
      <c r="J256" s="172"/>
      <c r="K256" s="172"/>
      <c r="L256" s="172"/>
      <c r="M256" s="172"/>
      <c r="N256" s="172"/>
      <c r="O256" s="172"/>
      <c r="P256" s="172"/>
      <c r="Q256" s="172"/>
      <c r="R256" s="173"/>
      <c r="S256" s="172"/>
      <c r="T256" s="150"/>
      <c r="U256" s="150"/>
      <c r="V256" s="150"/>
      <c r="W256" s="150"/>
      <c r="X256" s="150"/>
      <c r="Y256" s="150"/>
      <c r="Z256" s="150"/>
      <c r="AA256" s="150"/>
      <c r="AB256" s="150"/>
      <c r="AC256" s="150"/>
      <c r="AD256" s="150" t="s">
        <v>130</v>
      </c>
      <c r="AE256" s="150"/>
      <c r="AF256" s="150"/>
      <c r="AG256" s="150"/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</row>
    <row r="257" spans="1:59" outlineLevel="1" x14ac:dyDescent="0.2">
      <c r="A257" s="151">
        <v>92</v>
      </c>
      <c r="B257" s="161" t="s">
        <v>455</v>
      </c>
      <c r="C257" s="182" t="s">
        <v>456</v>
      </c>
      <c r="D257" s="163" t="s">
        <v>127</v>
      </c>
      <c r="E257" s="167">
        <v>1</v>
      </c>
      <c r="F257" s="235"/>
      <c r="G257" s="172">
        <f>ROUND(E257*F257,2)</f>
        <v>0</v>
      </c>
      <c r="H257" s="172">
        <v>0</v>
      </c>
      <c r="I257" s="172">
        <f>ROUND(E257*H257,2)</f>
        <v>0</v>
      </c>
      <c r="J257" s="172">
        <v>615</v>
      </c>
      <c r="K257" s="172">
        <f>ROUND(E257*J257,2)</f>
        <v>615</v>
      </c>
      <c r="L257" s="172">
        <v>21</v>
      </c>
      <c r="M257" s="172">
        <f>G257*(1+L257/100)</f>
        <v>0</v>
      </c>
      <c r="N257" s="172">
        <v>3.3E-4</v>
      </c>
      <c r="O257" s="172">
        <f>ROUND(E257*N257,2)</f>
        <v>0</v>
      </c>
      <c r="P257" s="172">
        <v>0</v>
      </c>
      <c r="Q257" s="172">
        <f>ROUND(E257*P257,2)</f>
        <v>0</v>
      </c>
      <c r="R257" s="173" t="s">
        <v>180</v>
      </c>
      <c r="S257" s="172" t="s">
        <v>129</v>
      </c>
      <c r="T257" s="150"/>
      <c r="U257" s="150"/>
      <c r="V257" s="150"/>
      <c r="W257" s="150"/>
      <c r="X257" s="150"/>
      <c r="Y257" s="150"/>
      <c r="Z257" s="150"/>
      <c r="AA257" s="150"/>
      <c r="AB257" s="150"/>
      <c r="AC257" s="150"/>
      <c r="AD257" s="150" t="s">
        <v>130</v>
      </c>
      <c r="AE257" s="150"/>
      <c r="AF257" s="150"/>
      <c r="AG257" s="150"/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</row>
    <row r="258" spans="1:59" outlineLevel="1" x14ac:dyDescent="0.2">
      <c r="A258" s="151">
        <v>93</v>
      </c>
      <c r="B258" s="161" t="s">
        <v>457</v>
      </c>
      <c r="C258" s="182" t="s">
        <v>458</v>
      </c>
      <c r="D258" s="163" t="s">
        <v>127</v>
      </c>
      <c r="E258" s="167">
        <v>8</v>
      </c>
      <c r="F258" s="235"/>
      <c r="G258" s="172">
        <f>ROUND(E258*F258,2)</f>
        <v>0</v>
      </c>
      <c r="H258" s="172">
        <v>0</v>
      </c>
      <c r="I258" s="172">
        <f>ROUND(E258*H258,2)</f>
        <v>0</v>
      </c>
      <c r="J258" s="172">
        <v>734</v>
      </c>
      <c r="K258" s="172">
        <f>ROUND(E258*J258,2)</f>
        <v>5872</v>
      </c>
      <c r="L258" s="172">
        <v>21</v>
      </c>
      <c r="M258" s="172">
        <f>G258*(1+L258/100)</f>
        <v>0</v>
      </c>
      <c r="N258" s="172">
        <v>1.8970000000000001E-2</v>
      </c>
      <c r="O258" s="172">
        <f>ROUND(E258*N258,2)</f>
        <v>0.15</v>
      </c>
      <c r="P258" s="172">
        <v>0</v>
      </c>
      <c r="Q258" s="172">
        <f>ROUND(E258*P258,2)</f>
        <v>0</v>
      </c>
      <c r="R258" s="173" t="s">
        <v>180</v>
      </c>
      <c r="S258" s="172" t="s">
        <v>129</v>
      </c>
      <c r="T258" s="150"/>
      <c r="U258" s="150"/>
      <c r="V258" s="150"/>
      <c r="W258" s="150"/>
      <c r="X258" s="150"/>
      <c r="Y258" s="150"/>
      <c r="Z258" s="150"/>
      <c r="AA258" s="150"/>
      <c r="AB258" s="150"/>
      <c r="AC258" s="150"/>
      <c r="AD258" s="150" t="s">
        <v>142</v>
      </c>
      <c r="AE258" s="150"/>
      <c r="AF258" s="150"/>
      <c r="AG258" s="150"/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</row>
    <row r="259" spans="1:59" outlineLevel="1" x14ac:dyDescent="0.2">
      <c r="A259" s="151"/>
      <c r="B259" s="161"/>
      <c r="C259" s="183" t="s">
        <v>459</v>
      </c>
      <c r="D259" s="164"/>
      <c r="E259" s="168">
        <v>8</v>
      </c>
      <c r="F259" s="172"/>
      <c r="G259" s="172"/>
      <c r="H259" s="172"/>
      <c r="I259" s="172"/>
      <c r="J259" s="172"/>
      <c r="K259" s="172"/>
      <c r="L259" s="172"/>
      <c r="M259" s="172"/>
      <c r="N259" s="172"/>
      <c r="O259" s="172"/>
      <c r="P259" s="172"/>
      <c r="Q259" s="172"/>
      <c r="R259" s="173"/>
      <c r="S259" s="172"/>
      <c r="T259" s="150"/>
      <c r="U259" s="150"/>
      <c r="V259" s="150"/>
      <c r="W259" s="150"/>
      <c r="X259" s="150"/>
      <c r="Y259" s="150"/>
      <c r="Z259" s="150"/>
      <c r="AA259" s="150"/>
      <c r="AB259" s="150"/>
      <c r="AC259" s="150"/>
      <c r="AD259" s="150" t="s">
        <v>130</v>
      </c>
      <c r="AE259" s="150"/>
      <c r="AF259" s="150"/>
      <c r="AG259" s="150"/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</row>
    <row r="260" spans="1:59" outlineLevel="1" x14ac:dyDescent="0.2">
      <c r="A260" s="151">
        <v>94</v>
      </c>
      <c r="B260" s="161" t="s">
        <v>460</v>
      </c>
      <c r="C260" s="182" t="s">
        <v>461</v>
      </c>
      <c r="D260" s="163" t="s">
        <v>127</v>
      </c>
      <c r="E260" s="167">
        <v>1</v>
      </c>
      <c r="F260" s="235"/>
      <c r="G260" s="172">
        <f>ROUND(E260*F260,2)</f>
        <v>0</v>
      </c>
      <c r="H260" s="172">
        <v>0</v>
      </c>
      <c r="I260" s="172">
        <f>ROUND(E260*H260,2)</f>
        <v>0</v>
      </c>
      <c r="J260" s="172">
        <v>868</v>
      </c>
      <c r="K260" s="172">
        <f>ROUND(E260*J260,2)</f>
        <v>868</v>
      </c>
      <c r="L260" s="172">
        <v>21</v>
      </c>
      <c r="M260" s="172">
        <f>G260*(1+L260/100)</f>
        <v>0</v>
      </c>
      <c r="N260" s="172">
        <v>3.7719999999999997E-2</v>
      </c>
      <c r="O260" s="172">
        <f>ROUND(E260*N260,2)</f>
        <v>0.04</v>
      </c>
      <c r="P260" s="172">
        <v>0</v>
      </c>
      <c r="Q260" s="172">
        <f>ROUND(E260*P260,2)</f>
        <v>0</v>
      </c>
      <c r="R260" s="173" t="s">
        <v>180</v>
      </c>
      <c r="S260" s="172" t="s">
        <v>129</v>
      </c>
      <c r="T260" s="150"/>
      <c r="U260" s="150"/>
      <c r="V260" s="150"/>
      <c r="W260" s="150"/>
      <c r="X260" s="150"/>
      <c r="Y260" s="150"/>
      <c r="Z260" s="150"/>
      <c r="AA260" s="150"/>
      <c r="AB260" s="150"/>
      <c r="AC260" s="150"/>
      <c r="AD260" s="150" t="s">
        <v>142</v>
      </c>
      <c r="AE260" s="150"/>
      <c r="AF260" s="150"/>
      <c r="AG260" s="150"/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</row>
    <row r="261" spans="1:59" outlineLevel="1" x14ac:dyDescent="0.2">
      <c r="A261" s="151"/>
      <c r="B261" s="161"/>
      <c r="C261" s="183" t="s">
        <v>462</v>
      </c>
      <c r="D261" s="164"/>
      <c r="E261" s="168">
        <v>1</v>
      </c>
      <c r="F261" s="172"/>
      <c r="G261" s="172"/>
      <c r="H261" s="172"/>
      <c r="I261" s="172"/>
      <c r="J261" s="172"/>
      <c r="K261" s="172"/>
      <c r="L261" s="172"/>
      <c r="M261" s="172"/>
      <c r="N261" s="172"/>
      <c r="O261" s="172"/>
      <c r="P261" s="172"/>
      <c r="Q261" s="172"/>
      <c r="R261" s="173"/>
      <c r="S261" s="172"/>
      <c r="T261" s="150"/>
      <c r="U261" s="150"/>
      <c r="V261" s="150"/>
      <c r="W261" s="150"/>
      <c r="X261" s="150"/>
      <c r="Y261" s="150"/>
      <c r="Z261" s="150"/>
      <c r="AA261" s="150"/>
      <c r="AB261" s="150"/>
      <c r="AC261" s="150"/>
      <c r="AD261" s="150" t="s">
        <v>266</v>
      </c>
      <c r="AE261" s="150"/>
      <c r="AF261" s="150"/>
      <c r="AG261" s="150"/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</row>
    <row r="262" spans="1:59" outlineLevel="1" x14ac:dyDescent="0.2">
      <c r="A262" s="151">
        <v>95</v>
      </c>
      <c r="B262" s="161" t="s">
        <v>463</v>
      </c>
      <c r="C262" s="182" t="s">
        <v>464</v>
      </c>
      <c r="D262" s="163" t="s">
        <v>127</v>
      </c>
      <c r="E262" s="167">
        <v>4</v>
      </c>
      <c r="F262" s="235"/>
      <c r="G262" s="172">
        <f>ROUND(E262*F262,2)</f>
        <v>0</v>
      </c>
      <c r="H262" s="172">
        <v>780</v>
      </c>
      <c r="I262" s="172">
        <f>ROUND(E262*H262,2)</f>
        <v>3120</v>
      </c>
      <c r="J262" s="172">
        <v>0</v>
      </c>
      <c r="K262" s="172">
        <f>ROUND(E262*J262,2)</f>
        <v>0</v>
      </c>
      <c r="L262" s="172">
        <v>21</v>
      </c>
      <c r="M262" s="172">
        <f>G262*(1+L262/100)</f>
        <v>0</v>
      </c>
      <c r="N262" s="172">
        <v>1.158E-2</v>
      </c>
      <c r="O262" s="172">
        <f>ROUND(E262*N262,2)</f>
        <v>0.05</v>
      </c>
      <c r="P262" s="172">
        <v>0</v>
      </c>
      <c r="Q262" s="172">
        <f>ROUND(E262*P262,2)</f>
        <v>0</v>
      </c>
      <c r="R262" s="173" t="s">
        <v>265</v>
      </c>
      <c r="S262" s="172" t="s">
        <v>129</v>
      </c>
      <c r="T262" s="150"/>
      <c r="U262" s="150"/>
      <c r="V262" s="150"/>
      <c r="W262" s="150"/>
      <c r="X262" s="150"/>
      <c r="Y262" s="150"/>
      <c r="Z262" s="150"/>
      <c r="AA262" s="150"/>
      <c r="AB262" s="150"/>
      <c r="AC262" s="150"/>
      <c r="AD262" s="150" t="s">
        <v>266</v>
      </c>
      <c r="AE262" s="150"/>
      <c r="AF262" s="150"/>
      <c r="AG262" s="150"/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</row>
    <row r="263" spans="1:59" outlineLevel="1" x14ac:dyDescent="0.2">
      <c r="A263" s="151">
        <v>96</v>
      </c>
      <c r="B263" s="161" t="s">
        <v>465</v>
      </c>
      <c r="C263" s="182" t="s">
        <v>466</v>
      </c>
      <c r="D263" s="163" t="s">
        <v>127</v>
      </c>
      <c r="E263" s="167">
        <v>3</v>
      </c>
      <c r="F263" s="235"/>
      <c r="G263" s="172">
        <f>ROUND(E263*F263,2)</f>
        <v>0</v>
      </c>
      <c r="H263" s="172">
        <v>800</v>
      </c>
      <c r="I263" s="172">
        <f>ROUND(E263*H263,2)</f>
        <v>2400</v>
      </c>
      <c r="J263" s="172">
        <v>0</v>
      </c>
      <c r="K263" s="172">
        <f>ROUND(E263*J263,2)</f>
        <v>0</v>
      </c>
      <c r="L263" s="172">
        <v>21</v>
      </c>
      <c r="M263" s="172">
        <f>G263*(1+L263/100)</f>
        <v>0</v>
      </c>
      <c r="N263" s="172">
        <v>1.1860000000000001E-2</v>
      </c>
      <c r="O263" s="172">
        <f>ROUND(E263*N263,2)</f>
        <v>0.04</v>
      </c>
      <c r="P263" s="172">
        <v>0</v>
      </c>
      <c r="Q263" s="172">
        <f>ROUND(E263*P263,2)</f>
        <v>0</v>
      </c>
      <c r="R263" s="173" t="s">
        <v>265</v>
      </c>
      <c r="S263" s="172" t="s">
        <v>129</v>
      </c>
      <c r="T263" s="150"/>
      <c r="U263" s="150"/>
      <c r="V263" s="150"/>
      <c r="W263" s="150"/>
      <c r="X263" s="150"/>
      <c r="Y263" s="150"/>
      <c r="Z263" s="150"/>
      <c r="AA263" s="150"/>
      <c r="AB263" s="150"/>
      <c r="AC263" s="150"/>
      <c r="AD263" s="150" t="s">
        <v>266</v>
      </c>
      <c r="AE263" s="150"/>
      <c r="AF263" s="150"/>
      <c r="AG263" s="150"/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</row>
    <row r="264" spans="1:59" x14ac:dyDescent="0.2">
      <c r="A264" s="151">
        <v>97</v>
      </c>
      <c r="B264" s="161" t="s">
        <v>467</v>
      </c>
      <c r="C264" s="182" t="s">
        <v>468</v>
      </c>
      <c r="D264" s="163" t="s">
        <v>127</v>
      </c>
      <c r="E264" s="167">
        <v>1</v>
      </c>
      <c r="F264" s="235"/>
      <c r="G264" s="172">
        <f>ROUND(E264*F264,2)</f>
        <v>0</v>
      </c>
      <c r="H264" s="172">
        <v>810</v>
      </c>
      <c r="I264" s="172">
        <f>ROUND(E264*H264,2)</f>
        <v>810</v>
      </c>
      <c r="J264" s="172">
        <v>0</v>
      </c>
      <c r="K264" s="172">
        <f>ROUND(E264*J264,2)</f>
        <v>0</v>
      </c>
      <c r="L264" s="172">
        <v>21</v>
      </c>
      <c r="M264" s="172">
        <f>G264*(1+L264/100)</f>
        <v>0</v>
      </c>
      <c r="N264" s="172">
        <v>1.214E-2</v>
      </c>
      <c r="O264" s="172">
        <f>ROUND(E264*N264,2)</f>
        <v>0.01</v>
      </c>
      <c r="P264" s="172">
        <v>0</v>
      </c>
      <c r="Q264" s="172">
        <f>ROUND(E264*P264,2)</f>
        <v>0</v>
      </c>
      <c r="R264" s="173" t="s">
        <v>265</v>
      </c>
      <c r="S264" s="172" t="s">
        <v>129</v>
      </c>
      <c r="AD264" t="s">
        <v>125</v>
      </c>
    </row>
    <row r="265" spans="1:59" outlineLevel="1" x14ac:dyDescent="0.2">
      <c r="A265" s="157" t="s">
        <v>124</v>
      </c>
      <c r="B265" s="162" t="s">
        <v>69</v>
      </c>
      <c r="C265" s="184" t="s">
        <v>70</v>
      </c>
      <c r="D265" s="165"/>
      <c r="E265" s="169"/>
      <c r="F265" s="174"/>
      <c r="G265" s="174">
        <f>SUM(G266:G290)</f>
        <v>0</v>
      </c>
      <c r="H265" s="174"/>
      <c r="I265" s="174">
        <f>SUM(I266:I290)</f>
        <v>4352</v>
      </c>
      <c r="J265" s="174"/>
      <c r="K265" s="174">
        <f>SUM(K266:K290)</f>
        <v>41303.769999999997</v>
      </c>
      <c r="L265" s="174"/>
      <c r="M265" s="174">
        <f>SUM(M266:M290)</f>
        <v>0</v>
      </c>
      <c r="N265" s="174"/>
      <c r="O265" s="174">
        <f>SUM(O266:O290)</f>
        <v>2.0300000000000002</v>
      </c>
      <c r="P265" s="174"/>
      <c r="Q265" s="174">
        <f>SUM(Q266:Q290)</f>
        <v>0</v>
      </c>
      <c r="R265" s="175"/>
      <c r="S265" s="174"/>
      <c r="T265" s="150"/>
      <c r="U265" s="150"/>
      <c r="V265" s="150"/>
      <c r="W265" s="150"/>
      <c r="X265" s="150"/>
      <c r="Y265" s="150"/>
      <c r="Z265" s="150"/>
      <c r="AA265" s="150"/>
      <c r="AB265" s="150"/>
      <c r="AC265" s="150"/>
      <c r="AD265" s="150" t="s">
        <v>130</v>
      </c>
      <c r="AE265" s="150"/>
      <c r="AF265" s="150"/>
      <c r="AG265" s="150"/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</row>
    <row r="266" spans="1:59" ht="22.5" outlineLevel="1" x14ac:dyDescent="0.2">
      <c r="A266" s="151">
        <v>98</v>
      </c>
      <c r="B266" s="161" t="s">
        <v>469</v>
      </c>
      <c r="C266" s="182" t="s">
        <v>470</v>
      </c>
      <c r="D266" s="163" t="s">
        <v>137</v>
      </c>
      <c r="E266" s="167">
        <v>13</v>
      </c>
      <c r="F266" s="235"/>
      <c r="G266" s="172">
        <f>ROUND(E266*F266,2)</f>
        <v>0</v>
      </c>
      <c r="H266" s="172">
        <v>0</v>
      </c>
      <c r="I266" s="172">
        <f>ROUND(E266*H266,2)</f>
        <v>0</v>
      </c>
      <c r="J266" s="172">
        <v>131.5</v>
      </c>
      <c r="K266" s="172">
        <f>ROUND(E266*J266,2)</f>
        <v>1709.5</v>
      </c>
      <c r="L266" s="172">
        <v>21</v>
      </c>
      <c r="M266" s="172">
        <f>G266*(1+L266/100)</f>
        <v>0</v>
      </c>
      <c r="N266" s="172">
        <v>0.10249999999999999</v>
      </c>
      <c r="O266" s="172">
        <f>ROUND(E266*N266,2)</f>
        <v>1.33</v>
      </c>
      <c r="P266" s="172">
        <v>0</v>
      </c>
      <c r="Q266" s="172">
        <f>ROUND(E266*P266,2)</f>
        <v>0</v>
      </c>
      <c r="R266" s="173" t="s">
        <v>134</v>
      </c>
      <c r="S266" s="172" t="s">
        <v>129</v>
      </c>
      <c r="T266" s="150"/>
      <c r="U266" s="150"/>
      <c r="V266" s="150"/>
      <c r="W266" s="150"/>
      <c r="X266" s="150"/>
      <c r="Y266" s="150"/>
      <c r="Z266" s="150"/>
      <c r="AA266" s="150"/>
      <c r="AB266" s="150"/>
      <c r="AC266" s="150"/>
      <c r="AD266" s="150" t="s">
        <v>142</v>
      </c>
      <c r="AE266" s="150"/>
      <c r="AF266" s="150"/>
      <c r="AG266" s="150"/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</row>
    <row r="267" spans="1:59" outlineLevel="1" x14ac:dyDescent="0.2">
      <c r="A267" s="151"/>
      <c r="B267" s="161"/>
      <c r="C267" s="183" t="s">
        <v>471</v>
      </c>
      <c r="D267" s="164"/>
      <c r="E267" s="168">
        <v>13</v>
      </c>
      <c r="F267" s="172"/>
      <c r="G267" s="172"/>
      <c r="H267" s="172"/>
      <c r="I267" s="172"/>
      <c r="J267" s="172"/>
      <c r="K267" s="172"/>
      <c r="L267" s="172"/>
      <c r="M267" s="172"/>
      <c r="N267" s="172"/>
      <c r="O267" s="172"/>
      <c r="P267" s="172"/>
      <c r="Q267" s="172"/>
      <c r="R267" s="173"/>
      <c r="S267" s="172"/>
      <c r="T267" s="150"/>
      <c r="U267" s="150"/>
      <c r="V267" s="150"/>
      <c r="W267" s="150"/>
      <c r="X267" s="150"/>
      <c r="Y267" s="150"/>
      <c r="Z267" s="150"/>
      <c r="AA267" s="150"/>
      <c r="AB267" s="150"/>
      <c r="AC267" s="150"/>
      <c r="AD267" s="150" t="s">
        <v>130</v>
      </c>
      <c r="AE267" s="150"/>
      <c r="AF267" s="150"/>
      <c r="AG267" s="150"/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</row>
    <row r="268" spans="1:59" outlineLevel="1" x14ac:dyDescent="0.2">
      <c r="A268" s="151">
        <v>99</v>
      </c>
      <c r="B268" s="161" t="s">
        <v>472</v>
      </c>
      <c r="C268" s="182" t="s">
        <v>473</v>
      </c>
      <c r="D268" s="163" t="s">
        <v>133</v>
      </c>
      <c r="E268" s="167">
        <v>24.5</v>
      </c>
      <c r="F268" s="235"/>
      <c r="G268" s="172">
        <f>ROUND(E268*F268,2)</f>
        <v>0</v>
      </c>
      <c r="H268" s="172">
        <v>0</v>
      </c>
      <c r="I268" s="172">
        <f>ROUND(E268*H268,2)</f>
        <v>0</v>
      </c>
      <c r="J268" s="172">
        <v>137.5</v>
      </c>
      <c r="K268" s="172">
        <f>ROUND(E268*J268,2)</f>
        <v>3368.75</v>
      </c>
      <c r="L268" s="172">
        <v>21</v>
      </c>
      <c r="M268" s="172">
        <f>G268*(1+L268/100)</f>
        <v>0</v>
      </c>
      <c r="N268" s="172">
        <v>6.3000000000000003E-4</v>
      </c>
      <c r="O268" s="172">
        <f>ROUND(E268*N268,2)</f>
        <v>0.02</v>
      </c>
      <c r="P268" s="172">
        <v>0</v>
      </c>
      <c r="Q268" s="172">
        <f>ROUND(E268*P268,2)</f>
        <v>0</v>
      </c>
      <c r="R268" s="173" t="s">
        <v>180</v>
      </c>
      <c r="S268" s="172" t="s">
        <v>129</v>
      </c>
      <c r="T268" s="150"/>
      <c r="U268" s="150"/>
      <c r="V268" s="150"/>
      <c r="W268" s="150"/>
      <c r="X268" s="150"/>
      <c r="Y268" s="150"/>
      <c r="Z268" s="150"/>
      <c r="AA268" s="150"/>
      <c r="AB268" s="150"/>
      <c r="AC268" s="150"/>
      <c r="AD268" s="150" t="s">
        <v>142</v>
      </c>
      <c r="AE268" s="150"/>
      <c r="AF268" s="150"/>
      <c r="AG268" s="150"/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</row>
    <row r="269" spans="1:59" outlineLevel="1" x14ac:dyDescent="0.2">
      <c r="A269" s="151"/>
      <c r="B269" s="161"/>
      <c r="C269" s="183" t="s">
        <v>474</v>
      </c>
      <c r="D269" s="164"/>
      <c r="E269" s="168">
        <v>24.5</v>
      </c>
      <c r="F269" s="172"/>
      <c r="G269" s="172"/>
      <c r="H269" s="172"/>
      <c r="I269" s="172"/>
      <c r="J269" s="172"/>
      <c r="K269" s="172"/>
      <c r="L269" s="172"/>
      <c r="M269" s="172"/>
      <c r="N269" s="172"/>
      <c r="O269" s="172"/>
      <c r="P269" s="172"/>
      <c r="Q269" s="172"/>
      <c r="R269" s="173"/>
      <c r="S269" s="172"/>
      <c r="T269" s="150"/>
      <c r="U269" s="150"/>
      <c r="V269" s="150"/>
      <c r="W269" s="150"/>
      <c r="X269" s="150"/>
      <c r="Y269" s="150"/>
      <c r="Z269" s="150"/>
      <c r="AA269" s="150"/>
      <c r="AB269" s="150"/>
      <c r="AC269" s="150"/>
      <c r="AD269" s="150" t="s">
        <v>130</v>
      </c>
      <c r="AE269" s="150"/>
      <c r="AF269" s="150"/>
      <c r="AG269" s="150"/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</row>
    <row r="270" spans="1:59" outlineLevel="1" x14ac:dyDescent="0.2">
      <c r="A270" s="151">
        <v>100</v>
      </c>
      <c r="B270" s="161" t="s">
        <v>475</v>
      </c>
      <c r="C270" s="182" t="s">
        <v>476</v>
      </c>
      <c r="D270" s="163" t="s">
        <v>133</v>
      </c>
      <c r="E270" s="167">
        <v>9.8000000000000007</v>
      </c>
      <c r="F270" s="235"/>
      <c r="G270" s="172">
        <f>ROUND(E270*F270,2)</f>
        <v>0</v>
      </c>
      <c r="H270" s="172">
        <v>0</v>
      </c>
      <c r="I270" s="172">
        <f>ROUND(E270*H270,2)</f>
        <v>0</v>
      </c>
      <c r="J270" s="172">
        <v>73.400000000000006</v>
      </c>
      <c r="K270" s="172">
        <f>ROUND(E270*J270,2)</f>
        <v>719.32</v>
      </c>
      <c r="L270" s="172">
        <v>21</v>
      </c>
      <c r="M270" s="172">
        <f>G270*(1+L270/100)</f>
        <v>0</v>
      </c>
      <c r="N270" s="172">
        <v>2.5200000000000001E-3</v>
      </c>
      <c r="O270" s="172">
        <f>ROUND(E270*N270,2)</f>
        <v>0.02</v>
      </c>
      <c r="P270" s="172">
        <v>0</v>
      </c>
      <c r="Q270" s="172">
        <f>ROUND(E270*P270,2)</f>
        <v>0</v>
      </c>
      <c r="R270" s="173" t="s">
        <v>180</v>
      </c>
      <c r="S270" s="172" t="s">
        <v>129</v>
      </c>
      <c r="T270" s="150"/>
      <c r="U270" s="150"/>
      <c r="V270" s="150"/>
      <c r="W270" s="150"/>
      <c r="X270" s="150"/>
      <c r="Y270" s="150"/>
      <c r="Z270" s="150"/>
      <c r="AA270" s="150"/>
      <c r="AB270" s="150"/>
      <c r="AC270" s="150"/>
      <c r="AD270" s="150" t="s">
        <v>142</v>
      </c>
      <c r="AE270" s="150"/>
      <c r="AF270" s="150"/>
      <c r="AG270" s="150"/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</row>
    <row r="271" spans="1:59" ht="22.5" outlineLevel="1" x14ac:dyDescent="0.2">
      <c r="A271" s="151"/>
      <c r="B271" s="161"/>
      <c r="C271" s="183" t="s">
        <v>477</v>
      </c>
      <c r="D271" s="164"/>
      <c r="E271" s="168">
        <v>9.8000000000000007</v>
      </c>
      <c r="F271" s="172"/>
      <c r="G271" s="172"/>
      <c r="H271" s="172"/>
      <c r="I271" s="172"/>
      <c r="J271" s="172"/>
      <c r="K271" s="172"/>
      <c r="L271" s="172"/>
      <c r="M271" s="172"/>
      <c r="N271" s="172"/>
      <c r="O271" s="172"/>
      <c r="P271" s="172"/>
      <c r="Q271" s="172"/>
      <c r="R271" s="173"/>
      <c r="S271" s="172"/>
      <c r="T271" s="150"/>
      <c r="U271" s="150"/>
      <c r="V271" s="150"/>
      <c r="W271" s="150"/>
      <c r="X271" s="150"/>
      <c r="Y271" s="150"/>
      <c r="Z271" s="150"/>
      <c r="AA271" s="150"/>
      <c r="AB271" s="150"/>
      <c r="AC271" s="150"/>
      <c r="AD271" s="150" t="s">
        <v>130</v>
      </c>
      <c r="AE271" s="150"/>
      <c r="AF271" s="150"/>
      <c r="AG271" s="150"/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</row>
    <row r="272" spans="1:59" outlineLevel="1" x14ac:dyDescent="0.2">
      <c r="A272" s="151">
        <v>101</v>
      </c>
      <c r="B272" s="161" t="s">
        <v>478</v>
      </c>
      <c r="C272" s="182" t="s">
        <v>479</v>
      </c>
      <c r="D272" s="163" t="s">
        <v>133</v>
      </c>
      <c r="E272" s="167">
        <v>82.5</v>
      </c>
      <c r="F272" s="235"/>
      <c r="G272" s="172">
        <f>ROUND(E272*F272,2)</f>
        <v>0</v>
      </c>
      <c r="H272" s="172">
        <v>0</v>
      </c>
      <c r="I272" s="172">
        <f>ROUND(E272*H272,2)</f>
        <v>0</v>
      </c>
      <c r="J272" s="172">
        <v>97</v>
      </c>
      <c r="K272" s="172">
        <f>ROUND(E272*J272,2)</f>
        <v>8002.5</v>
      </c>
      <c r="L272" s="172">
        <v>21</v>
      </c>
      <c r="M272" s="172">
        <f>G272*(1+L272/100)</f>
        <v>0</v>
      </c>
      <c r="N272" s="172">
        <v>4.0000000000000003E-5</v>
      </c>
      <c r="O272" s="172">
        <f>ROUND(E272*N272,2)</f>
        <v>0</v>
      </c>
      <c r="P272" s="172">
        <v>0</v>
      </c>
      <c r="Q272" s="172">
        <f>ROUND(E272*P272,2)</f>
        <v>0</v>
      </c>
      <c r="R272" s="173" t="s">
        <v>180</v>
      </c>
      <c r="S272" s="172" t="s">
        <v>129</v>
      </c>
      <c r="T272" s="150"/>
      <c r="U272" s="150"/>
      <c r="V272" s="150"/>
      <c r="W272" s="150"/>
      <c r="X272" s="150"/>
      <c r="Y272" s="150"/>
      <c r="Z272" s="150"/>
      <c r="AA272" s="150"/>
      <c r="AB272" s="150"/>
      <c r="AC272" s="150"/>
      <c r="AD272" s="150" t="s">
        <v>142</v>
      </c>
      <c r="AE272" s="150"/>
      <c r="AF272" s="150"/>
      <c r="AG272" s="150"/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</row>
    <row r="273" spans="1:59" outlineLevel="1" x14ac:dyDescent="0.2">
      <c r="A273" s="151"/>
      <c r="B273" s="161"/>
      <c r="C273" s="183" t="s">
        <v>480</v>
      </c>
      <c r="D273" s="164"/>
      <c r="E273" s="168">
        <v>82.5</v>
      </c>
      <c r="F273" s="172"/>
      <c r="G273" s="172"/>
      <c r="H273" s="172"/>
      <c r="I273" s="172"/>
      <c r="J273" s="172"/>
      <c r="K273" s="172"/>
      <c r="L273" s="172"/>
      <c r="M273" s="172"/>
      <c r="N273" s="172"/>
      <c r="O273" s="172"/>
      <c r="P273" s="172"/>
      <c r="Q273" s="172"/>
      <c r="R273" s="173"/>
      <c r="S273" s="172"/>
      <c r="T273" s="150"/>
      <c r="U273" s="150"/>
      <c r="V273" s="150"/>
      <c r="W273" s="150"/>
      <c r="X273" s="150"/>
      <c r="Y273" s="150"/>
      <c r="Z273" s="150"/>
      <c r="AA273" s="150"/>
      <c r="AB273" s="150"/>
      <c r="AC273" s="150"/>
      <c r="AD273" s="150" t="s">
        <v>130</v>
      </c>
      <c r="AE273" s="150"/>
      <c r="AF273" s="150"/>
      <c r="AG273" s="150"/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</row>
    <row r="274" spans="1:59" ht="22.5" outlineLevel="1" x14ac:dyDescent="0.2">
      <c r="A274" s="151">
        <v>102</v>
      </c>
      <c r="B274" s="161" t="s">
        <v>481</v>
      </c>
      <c r="C274" s="182" t="s">
        <v>482</v>
      </c>
      <c r="D274" s="163" t="s">
        <v>127</v>
      </c>
      <c r="E274" s="167">
        <v>1</v>
      </c>
      <c r="F274" s="235"/>
      <c r="G274" s="172">
        <f>ROUND(E274*F274,2)</f>
        <v>0</v>
      </c>
      <c r="H274" s="172">
        <v>0</v>
      </c>
      <c r="I274" s="172">
        <f>ROUND(E274*H274,2)</f>
        <v>0</v>
      </c>
      <c r="J274" s="172">
        <v>220.5</v>
      </c>
      <c r="K274" s="172">
        <f>ROUND(E274*J274,2)</f>
        <v>220.5</v>
      </c>
      <c r="L274" s="172">
        <v>21</v>
      </c>
      <c r="M274" s="172">
        <f>G274*(1+L274/100)</f>
        <v>0</v>
      </c>
      <c r="N274" s="172">
        <v>2.8639999999999999E-2</v>
      </c>
      <c r="O274" s="172">
        <f>ROUND(E274*N274,2)</f>
        <v>0.03</v>
      </c>
      <c r="P274" s="172">
        <v>0</v>
      </c>
      <c r="Q274" s="172">
        <f>ROUND(E274*P274,2)</f>
        <v>0</v>
      </c>
      <c r="R274" s="173" t="s">
        <v>180</v>
      </c>
      <c r="S274" s="172" t="s">
        <v>129</v>
      </c>
      <c r="T274" s="150"/>
      <c r="U274" s="150"/>
      <c r="V274" s="150"/>
      <c r="W274" s="150"/>
      <c r="X274" s="150"/>
      <c r="Y274" s="150"/>
      <c r="Z274" s="150"/>
      <c r="AA274" s="150"/>
      <c r="AB274" s="150"/>
      <c r="AC274" s="150"/>
      <c r="AD274" s="150" t="s">
        <v>142</v>
      </c>
      <c r="AE274" s="150"/>
      <c r="AF274" s="150"/>
      <c r="AG274" s="150"/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</row>
    <row r="275" spans="1:59" outlineLevel="1" x14ac:dyDescent="0.2">
      <c r="A275" s="151"/>
      <c r="B275" s="161"/>
      <c r="C275" s="183" t="s">
        <v>483</v>
      </c>
      <c r="D275" s="164"/>
      <c r="E275" s="168">
        <v>1</v>
      </c>
      <c r="F275" s="172"/>
      <c r="G275" s="172"/>
      <c r="H275" s="172"/>
      <c r="I275" s="172"/>
      <c r="J275" s="172"/>
      <c r="K275" s="172"/>
      <c r="L275" s="172"/>
      <c r="M275" s="172"/>
      <c r="N275" s="172"/>
      <c r="O275" s="172"/>
      <c r="P275" s="172"/>
      <c r="Q275" s="172"/>
      <c r="R275" s="173"/>
      <c r="S275" s="172"/>
      <c r="T275" s="150"/>
      <c r="U275" s="150"/>
      <c r="V275" s="150"/>
      <c r="W275" s="150"/>
      <c r="X275" s="150"/>
      <c r="Y275" s="150"/>
      <c r="Z275" s="150"/>
      <c r="AA275" s="150"/>
      <c r="AB275" s="150"/>
      <c r="AC275" s="150"/>
      <c r="AD275" s="150" t="s">
        <v>130</v>
      </c>
      <c r="AE275" s="150"/>
      <c r="AF275" s="150"/>
      <c r="AG275" s="150"/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</row>
    <row r="276" spans="1:59" outlineLevel="1" x14ac:dyDescent="0.2">
      <c r="A276" s="151">
        <v>103</v>
      </c>
      <c r="B276" s="161" t="s">
        <v>484</v>
      </c>
      <c r="C276" s="182" t="s">
        <v>485</v>
      </c>
      <c r="D276" s="163" t="s">
        <v>127</v>
      </c>
      <c r="E276" s="167">
        <v>6</v>
      </c>
      <c r="F276" s="235"/>
      <c r="G276" s="172">
        <f>ROUND(E276*F276,2)</f>
        <v>0</v>
      </c>
      <c r="H276" s="172">
        <v>0</v>
      </c>
      <c r="I276" s="172">
        <f>ROUND(E276*H276,2)</f>
        <v>0</v>
      </c>
      <c r="J276" s="172">
        <v>104</v>
      </c>
      <c r="K276" s="172">
        <f>ROUND(E276*J276,2)</f>
        <v>624</v>
      </c>
      <c r="L276" s="172">
        <v>21</v>
      </c>
      <c r="M276" s="172">
        <f>G276*(1+L276/100)</f>
        <v>0</v>
      </c>
      <c r="N276" s="172">
        <v>8.0000000000000007E-5</v>
      </c>
      <c r="O276" s="172">
        <f>ROUND(E276*N276,2)</f>
        <v>0</v>
      </c>
      <c r="P276" s="172">
        <v>0</v>
      </c>
      <c r="Q276" s="172">
        <f>ROUND(E276*P276,2)</f>
        <v>0</v>
      </c>
      <c r="R276" s="173" t="s">
        <v>180</v>
      </c>
      <c r="S276" s="172" t="s">
        <v>129</v>
      </c>
      <c r="T276" s="150"/>
      <c r="U276" s="150"/>
      <c r="V276" s="150"/>
      <c r="W276" s="150"/>
      <c r="X276" s="150"/>
      <c r="Y276" s="150"/>
      <c r="Z276" s="150"/>
      <c r="AA276" s="150"/>
      <c r="AB276" s="150"/>
      <c r="AC276" s="150"/>
      <c r="AD276" s="150" t="s">
        <v>142</v>
      </c>
      <c r="AE276" s="150"/>
      <c r="AF276" s="150"/>
      <c r="AG276" s="150"/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</row>
    <row r="277" spans="1:59" outlineLevel="1" x14ac:dyDescent="0.2">
      <c r="A277" s="151"/>
      <c r="B277" s="161"/>
      <c r="C277" s="183" t="s">
        <v>486</v>
      </c>
      <c r="D277" s="164"/>
      <c r="E277" s="168">
        <v>6</v>
      </c>
      <c r="F277" s="172"/>
      <c r="G277" s="172"/>
      <c r="H277" s="172"/>
      <c r="I277" s="172"/>
      <c r="J277" s="172"/>
      <c r="K277" s="172"/>
      <c r="L277" s="172"/>
      <c r="M277" s="172"/>
      <c r="N277" s="172"/>
      <c r="O277" s="172"/>
      <c r="P277" s="172"/>
      <c r="Q277" s="172"/>
      <c r="R277" s="173"/>
      <c r="S277" s="172"/>
      <c r="T277" s="150"/>
      <c r="U277" s="150"/>
      <c r="V277" s="150"/>
      <c r="W277" s="150"/>
      <c r="X277" s="150"/>
      <c r="Y277" s="150"/>
      <c r="Z277" s="150"/>
      <c r="AA277" s="150"/>
      <c r="AB277" s="150"/>
      <c r="AC277" s="150"/>
      <c r="AD277" s="150" t="s">
        <v>130</v>
      </c>
      <c r="AE277" s="150"/>
      <c r="AF277" s="150"/>
      <c r="AG277" s="150"/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</row>
    <row r="278" spans="1:59" outlineLevel="1" x14ac:dyDescent="0.2">
      <c r="A278" s="151">
        <v>104</v>
      </c>
      <c r="B278" s="161" t="s">
        <v>487</v>
      </c>
      <c r="C278" s="182" t="s">
        <v>488</v>
      </c>
      <c r="D278" s="163" t="s">
        <v>137</v>
      </c>
      <c r="E278" s="167">
        <v>9.8000000000000007</v>
      </c>
      <c r="F278" s="235"/>
      <c r="G278" s="172">
        <f>ROUND(E278*F278,2)</f>
        <v>0</v>
      </c>
      <c r="H278" s="172">
        <v>0</v>
      </c>
      <c r="I278" s="172">
        <f>ROUND(E278*H278,2)</f>
        <v>0</v>
      </c>
      <c r="J278" s="172">
        <v>311.5</v>
      </c>
      <c r="K278" s="172">
        <f>ROUND(E278*J278,2)</f>
        <v>3052.7</v>
      </c>
      <c r="L278" s="172">
        <v>21</v>
      </c>
      <c r="M278" s="172">
        <f>G278*(1+L278/100)</f>
        <v>0</v>
      </c>
      <c r="N278" s="172">
        <v>1.404E-2</v>
      </c>
      <c r="O278" s="172">
        <f>ROUND(E278*N278,2)</f>
        <v>0.14000000000000001</v>
      </c>
      <c r="P278" s="172">
        <v>0</v>
      </c>
      <c r="Q278" s="172">
        <f>ROUND(E278*P278,2)</f>
        <v>0</v>
      </c>
      <c r="R278" s="173" t="s">
        <v>247</v>
      </c>
      <c r="S278" s="172" t="s">
        <v>129</v>
      </c>
      <c r="T278" s="150"/>
      <c r="U278" s="150"/>
      <c r="V278" s="150"/>
      <c r="W278" s="150"/>
      <c r="X278" s="150"/>
      <c r="Y278" s="150"/>
      <c r="Z278" s="150"/>
      <c r="AA278" s="150"/>
      <c r="AB278" s="150"/>
      <c r="AC278" s="150"/>
      <c r="AD278" s="150" t="s">
        <v>142</v>
      </c>
      <c r="AE278" s="150"/>
      <c r="AF278" s="150"/>
      <c r="AG278" s="150"/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</row>
    <row r="279" spans="1:59" outlineLevel="1" x14ac:dyDescent="0.2">
      <c r="A279" s="151"/>
      <c r="B279" s="161"/>
      <c r="C279" s="183" t="s">
        <v>489</v>
      </c>
      <c r="D279" s="164"/>
      <c r="E279" s="168">
        <v>9.8000000000000007</v>
      </c>
      <c r="F279" s="172"/>
      <c r="G279" s="172"/>
      <c r="H279" s="172"/>
      <c r="I279" s="172"/>
      <c r="J279" s="172"/>
      <c r="K279" s="172"/>
      <c r="L279" s="172"/>
      <c r="M279" s="172"/>
      <c r="N279" s="172"/>
      <c r="O279" s="172"/>
      <c r="P279" s="172"/>
      <c r="Q279" s="172"/>
      <c r="R279" s="173"/>
      <c r="S279" s="172"/>
      <c r="T279" s="150"/>
      <c r="U279" s="150"/>
      <c r="V279" s="150"/>
      <c r="W279" s="150"/>
      <c r="X279" s="150"/>
      <c r="Y279" s="150"/>
      <c r="Z279" s="150"/>
      <c r="AA279" s="150"/>
      <c r="AB279" s="150"/>
      <c r="AC279" s="150"/>
      <c r="AD279" s="150" t="s">
        <v>130</v>
      </c>
      <c r="AE279" s="150"/>
      <c r="AF279" s="150"/>
      <c r="AG279" s="150"/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</row>
    <row r="280" spans="1:59" outlineLevel="1" x14ac:dyDescent="0.2">
      <c r="A280" s="151">
        <v>105</v>
      </c>
      <c r="B280" s="161" t="s">
        <v>490</v>
      </c>
      <c r="C280" s="182" t="s">
        <v>491</v>
      </c>
      <c r="D280" s="163" t="s">
        <v>127</v>
      </c>
      <c r="E280" s="167">
        <v>6</v>
      </c>
      <c r="F280" s="235"/>
      <c r="G280" s="172">
        <f>ROUND(E280*F280,2)</f>
        <v>0</v>
      </c>
      <c r="H280" s="172">
        <v>0</v>
      </c>
      <c r="I280" s="172">
        <f>ROUND(E280*H280,2)</f>
        <v>0</v>
      </c>
      <c r="J280" s="172">
        <v>245</v>
      </c>
      <c r="K280" s="172">
        <f>ROUND(E280*J280,2)</f>
        <v>1470</v>
      </c>
      <c r="L280" s="172">
        <v>21</v>
      </c>
      <c r="M280" s="172">
        <f>G280*(1+L280/100)</f>
        <v>0</v>
      </c>
      <c r="N280" s="172">
        <v>0</v>
      </c>
      <c r="O280" s="172">
        <f>ROUND(E280*N280,2)</f>
        <v>0</v>
      </c>
      <c r="P280" s="172">
        <v>0</v>
      </c>
      <c r="Q280" s="172">
        <f>ROUND(E280*P280,2)</f>
        <v>0</v>
      </c>
      <c r="R280" s="173" t="s">
        <v>247</v>
      </c>
      <c r="S280" s="172" t="s">
        <v>129</v>
      </c>
      <c r="T280" s="150"/>
      <c r="U280" s="150"/>
      <c r="V280" s="150"/>
      <c r="W280" s="150"/>
      <c r="X280" s="150"/>
      <c r="Y280" s="150"/>
      <c r="Z280" s="150"/>
      <c r="AA280" s="150"/>
      <c r="AB280" s="150"/>
      <c r="AC280" s="150"/>
      <c r="AD280" s="150" t="s">
        <v>142</v>
      </c>
      <c r="AE280" s="150"/>
      <c r="AF280" s="150"/>
      <c r="AG280" s="150"/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</row>
    <row r="281" spans="1:59" outlineLevel="1" x14ac:dyDescent="0.2">
      <c r="A281" s="151"/>
      <c r="B281" s="161"/>
      <c r="C281" s="183" t="s">
        <v>492</v>
      </c>
      <c r="D281" s="164"/>
      <c r="E281" s="168">
        <v>6</v>
      </c>
      <c r="F281" s="172"/>
      <c r="G281" s="172"/>
      <c r="H281" s="172"/>
      <c r="I281" s="172"/>
      <c r="J281" s="172"/>
      <c r="K281" s="172"/>
      <c r="L281" s="172"/>
      <c r="M281" s="172"/>
      <c r="N281" s="172"/>
      <c r="O281" s="172"/>
      <c r="P281" s="172"/>
      <c r="Q281" s="172"/>
      <c r="R281" s="173"/>
      <c r="S281" s="172"/>
      <c r="T281" s="150"/>
      <c r="U281" s="150"/>
      <c r="V281" s="150"/>
      <c r="W281" s="150"/>
      <c r="X281" s="150"/>
      <c r="Y281" s="150"/>
      <c r="Z281" s="150"/>
      <c r="AA281" s="150"/>
      <c r="AB281" s="150"/>
      <c r="AC281" s="150"/>
      <c r="AD281" s="150" t="s">
        <v>130</v>
      </c>
      <c r="AE281" s="150"/>
      <c r="AF281" s="150"/>
      <c r="AG281" s="150"/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</row>
    <row r="282" spans="1:59" outlineLevel="1" x14ac:dyDescent="0.2">
      <c r="A282" s="151">
        <v>106</v>
      </c>
      <c r="B282" s="161" t="s">
        <v>493</v>
      </c>
      <c r="C282" s="182" t="s">
        <v>494</v>
      </c>
      <c r="D282" s="163" t="s">
        <v>137</v>
      </c>
      <c r="E282" s="167">
        <v>5.0999999999999996</v>
      </c>
      <c r="F282" s="235"/>
      <c r="G282" s="172">
        <f>ROUND(E282*F282,2)</f>
        <v>0</v>
      </c>
      <c r="H282" s="172">
        <v>0</v>
      </c>
      <c r="I282" s="172">
        <f>ROUND(E282*H282,2)</f>
        <v>0</v>
      </c>
      <c r="J282" s="172">
        <v>839</v>
      </c>
      <c r="K282" s="172">
        <f>ROUND(E282*J282,2)</f>
        <v>4278.8999999999996</v>
      </c>
      <c r="L282" s="172">
        <v>21</v>
      </c>
      <c r="M282" s="172">
        <f>G282*(1+L282/100)</f>
        <v>0</v>
      </c>
      <c r="N282" s="172">
        <v>1.7479999999999999E-2</v>
      </c>
      <c r="O282" s="172">
        <f>ROUND(E282*N282,2)</f>
        <v>0.09</v>
      </c>
      <c r="P282" s="172">
        <v>0</v>
      </c>
      <c r="Q282" s="172">
        <f>ROUND(E282*P282,2)</f>
        <v>0</v>
      </c>
      <c r="R282" s="173" t="s">
        <v>180</v>
      </c>
      <c r="S282" s="172" t="s">
        <v>129</v>
      </c>
      <c r="T282" s="150"/>
      <c r="U282" s="150"/>
      <c r="V282" s="150"/>
      <c r="W282" s="150"/>
      <c r="X282" s="150"/>
      <c r="Y282" s="150"/>
      <c r="Z282" s="150"/>
      <c r="AA282" s="150"/>
      <c r="AB282" s="150"/>
      <c r="AC282" s="150"/>
      <c r="AD282" s="150" t="s">
        <v>142</v>
      </c>
      <c r="AE282" s="150"/>
      <c r="AF282" s="150"/>
      <c r="AG282" s="150"/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</row>
    <row r="283" spans="1:59" outlineLevel="1" x14ac:dyDescent="0.2">
      <c r="A283" s="151"/>
      <c r="B283" s="161"/>
      <c r="C283" s="183" t="s">
        <v>495</v>
      </c>
      <c r="D283" s="164"/>
      <c r="E283" s="168"/>
      <c r="F283" s="172"/>
      <c r="G283" s="172"/>
      <c r="H283" s="172"/>
      <c r="I283" s="172"/>
      <c r="J283" s="172"/>
      <c r="K283" s="172"/>
      <c r="L283" s="172"/>
      <c r="M283" s="172"/>
      <c r="N283" s="172"/>
      <c r="O283" s="172"/>
      <c r="P283" s="172"/>
      <c r="Q283" s="172"/>
      <c r="R283" s="173"/>
      <c r="S283" s="172"/>
      <c r="T283" s="150"/>
      <c r="U283" s="150"/>
      <c r="V283" s="150"/>
      <c r="W283" s="150"/>
      <c r="X283" s="150"/>
      <c r="Y283" s="150"/>
      <c r="Z283" s="150"/>
      <c r="AA283" s="150"/>
      <c r="AB283" s="150"/>
      <c r="AC283" s="150"/>
      <c r="AD283" s="150" t="s">
        <v>142</v>
      </c>
      <c r="AE283" s="150"/>
      <c r="AF283" s="150"/>
      <c r="AG283" s="150"/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</row>
    <row r="284" spans="1:59" outlineLevel="1" x14ac:dyDescent="0.2">
      <c r="A284" s="151"/>
      <c r="B284" s="161"/>
      <c r="C284" s="183" t="s">
        <v>496</v>
      </c>
      <c r="D284" s="164"/>
      <c r="E284" s="168">
        <v>1.8</v>
      </c>
      <c r="F284" s="172"/>
      <c r="G284" s="172"/>
      <c r="H284" s="172"/>
      <c r="I284" s="172"/>
      <c r="J284" s="172"/>
      <c r="K284" s="172"/>
      <c r="L284" s="172"/>
      <c r="M284" s="172"/>
      <c r="N284" s="172"/>
      <c r="O284" s="172"/>
      <c r="P284" s="172"/>
      <c r="Q284" s="172"/>
      <c r="R284" s="173"/>
      <c r="S284" s="172"/>
      <c r="T284" s="150"/>
      <c r="U284" s="150"/>
      <c r="V284" s="150"/>
      <c r="W284" s="150"/>
      <c r="X284" s="150"/>
      <c r="Y284" s="150"/>
      <c r="Z284" s="150"/>
      <c r="AA284" s="150"/>
      <c r="AB284" s="150"/>
      <c r="AC284" s="150"/>
      <c r="AD284" s="150" t="s">
        <v>142</v>
      </c>
      <c r="AE284" s="150"/>
      <c r="AF284" s="150"/>
      <c r="AG284" s="150"/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</row>
    <row r="285" spans="1:59" outlineLevel="1" x14ac:dyDescent="0.2">
      <c r="A285" s="151"/>
      <c r="B285" s="161"/>
      <c r="C285" s="183" t="s">
        <v>497</v>
      </c>
      <c r="D285" s="164"/>
      <c r="E285" s="168">
        <v>3.3</v>
      </c>
      <c r="F285" s="172"/>
      <c r="G285" s="172"/>
      <c r="H285" s="172"/>
      <c r="I285" s="172"/>
      <c r="J285" s="172"/>
      <c r="K285" s="172"/>
      <c r="L285" s="172"/>
      <c r="M285" s="172"/>
      <c r="N285" s="172"/>
      <c r="O285" s="172"/>
      <c r="P285" s="172"/>
      <c r="Q285" s="172"/>
      <c r="R285" s="173"/>
      <c r="S285" s="172"/>
      <c r="T285" s="150"/>
      <c r="U285" s="150"/>
      <c r="V285" s="150"/>
      <c r="W285" s="150"/>
      <c r="X285" s="150"/>
      <c r="Y285" s="150"/>
      <c r="Z285" s="150"/>
      <c r="AA285" s="150"/>
      <c r="AB285" s="150"/>
      <c r="AC285" s="150"/>
      <c r="AD285" s="150" t="s">
        <v>130</v>
      </c>
      <c r="AE285" s="150"/>
      <c r="AF285" s="150"/>
      <c r="AG285" s="150"/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</row>
    <row r="286" spans="1:59" ht="22.5" outlineLevel="1" x14ac:dyDescent="0.2">
      <c r="A286" s="151">
        <v>107</v>
      </c>
      <c r="B286" s="161" t="s">
        <v>498</v>
      </c>
      <c r="C286" s="182" t="s">
        <v>499</v>
      </c>
      <c r="D286" s="163" t="s">
        <v>127</v>
      </c>
      <c r="E286" s="167">
        <v>2</v>
      </c>
      <c r="F286" s="235"/>
      <c r="G286" s="172">
        <f>ROUND(E286*F286,2)</f>
        <v>0</v>
      </c>
      <c r="H286" s="172">
        <v>0</v>
      </c>
      <c r="I286" s="172">
        <f>ROUND(E286*H286,2)</f>
        <v>0</v>
      </c>
      <c r="J286" s="172">
        <v>8000</v>
      </c>
      <c r="K286" s="172">
        <f>ROUND(E286*J286,2)</f>
        <v>16000</v>
      </c>
      <c r="L286" s="172">
        <v>21</v>
      </c>
      <c r="M286" s="172">
        <f>G286*(1+L286/100)</f>
        <v>0</v>
      </c>
      <c r="N286" s="172">
        <v>0</v>
      </c>
      <c r="O286" s="172">
        <f>ROUND(E286*N286,2)</f>
        <v>0</v>
      </c>
      <c r="P286" s="172">
        <v>0</v>
      </c>
      <c r="Q286" s="172">
        <f>ROUND(E286*P286,2)</f>
        <v>0</v>
      </c>
      <c r="R286" s="173"/>
      <c r="S286" s="172" t="s">
        <v>163</v>
      </c>
      <c r="T286" s="150"/>
      <c r="U286" s="150"/>
      <c r="V286" s="150"/>
      <c r="W286" s="150"/>
      <c r="X286" s="150"/>
      <c r="Y286" s="150"/>
      <c r="Z286" s="150"/>
      <c r="AA286" s="150"/>
      <c r="AB286" s="150"/>
      <c r="AC286" s="150"/>
      <c r="AD286" s="150" t="s">
        <v>130</v>
      </c>
      <c r="AE286" s="150"/>
      <c r="AF286" s="150"/>
      <c r="AG286" s="150"/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</row>
    <row r="287" spans="1:59" outlineLevel="1" x14ac:dyDescent="0.2">
      <c r="A287" s="151">
        <v>108</v>
      </c>
      <c r="B287" s="161" t="s">
        <v>500</v>
      </c>
      <c r="C287" s="182" t="s">
        <v>501</v>
      </c>
      <c r="D287" s="163" t="s">
        <v>502</v>
      </c>
      <c r="E287" s="167">
        <v>5.76</v>
      </c>
      <c r="F287" s="235"/>
      <c r="G287" s="172">
        <f>ROUND(E287*F287,2)</f>
        <v>0</v>
      </c>
      <c r="H287" s="172">
        <v>0</v>
      </c>
      <c r="I287" s="172">
        <f>ROUND(E287*H287,2)</f>
        <v>0</v>
      </c>
      <c r="J287" s="172">
        <v>322.5</v>
      </c>
      <c r="K287" s="172">
        <f>ROUND(E287*J287,2)</f>
        <v>1857.6</v>
      </c>
      <c r="L287" s="172">
        <v>21</v>
      </c>
      <c r="M287" s="172">
        <f>G287*(1+L287/100)</f>
        <v>0</v>
      </c>
      <c r="N287" s="172">
        <v>0</v>
      </c>
      <c r="O287" s="172">
        <f>ROUND(E287*N287,2)</f>
        <v>0</v>
      </c>
      <c r="P287" s="172">
        <v>0</v>
      </c>
      <c r="Q287" s="172">
        <f>ROUND(E287*P287,2)</f>
        <v>0</v>
      </c>
      <c r="R287" s="173"/>
      <c r="S287" s="172" t="s">
        <v>163</v>
      </c>
      <c r="T287" s="150"/>
      <c r="U287" s="150"/>
      <c r="V287" s="150"/>
      <c r="W287" s="150"/>
      <c r="X287" s="150"/>
      <c r="Y287" s="150"/>
      <c r="Z287" s="150"/>
      <c r="AA287" s="150"/>
      <c r="AB287" s="150"/>
      <c r="AC287" s="150"/>
      <c r="AD287" s="150" t="s">
        <v>142</v>
      </c>
      <c r="AE287" s="150"/>
      <c r="AF287" s="150"/>
      <c r="AG287" s="150"/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</row>
    <row r="288" spans="1:59" outlineLevel="1" x14ac:dyDescent="0.2">
      <c r="A288" s="151"/>
      <c r="B288" s="161"/>
      <c r="C288" s="183" t="s">
        <v>503</v>
      </c>
      <c r="D288" s="164"/>
      <c r="E288" s="168">
        <v>5.76</v>
      </c>
      <c r="F288" s="172"/>
      <c r="G288" s="172"/>
      <c r="H288" s="172"/>
      <c r="I288" s="172"/>
      <c r="J288" s="172"/>
      <c r="K288" s="172"/>
      <c r="L288" s="172"/>
      <c r="M288" s="172"/>
      <c r="N288" s="172"/>
      <c r="O288" s="172"/>
      <c r="P288" s="172"/>
      <c r="Q288" s="172"/>
      <c r="R288" s="173"/>
      <c r="S288" s="172"/>
      <c r="T288" s="150"/>
      <c r="U288" s="150"/>
      <c r="V288" s="150"/>
      <c r="W288" s="150"/>
      <c r="X288" s="150"/>
      <c r="Y288" s="150"/>
      <c r="Z288" s="150"/>
      <c r="AA288" s="150"/>
      <c r="AB288" s="150"/>
      <c r="AC288" s="150"/>
      <c r="AD288" s="150" t="s">
        <v>266</v>
      </c>
      <c r="AE288" s="150"/>
      <c r="AF288" s="150"/>
      <c r="AG288" s="150"/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</row>
    <row r="289" spans="1:59" ht="22.5" outlineLevel="1" x14ac:dyDescent="0.2">
      <c r="A289" s="151">
        <v>109</v>
      </c>
      <c r="B289" s="161" t="s">
        <v>504</v>
      </c>
      <c r="C289" s="182" t="s">
        <v>505</v>
      </c>
      <c r="D289" s="163" t="s">
        <v>127</v>
      </c>
      <c r="E289" s="167">
        <v>1</v>
      </c>
      <c r="F289" s="235"/>
      <c r="G289" s="172">
        <f>ROUND(E289*F289,2)</f>
        <v>0</v>
      </c>
      <c r="H289" s="172">
        <v>3650</v>
      </c>
      <c r="I289" s="172">
        <f>ROUND(E289*H289,2)</f>
        <v>3650</v>
      </c>
      <c r="J289" s="172">
        <v>0</v>
      </c>
      <c r="K289" s="172">
        <f>ROUND(E289*J289,2)</f>
        <v>0</v>
      </c>
      <c r="L289" s="172">
        <v>21</v>
      </c>
      <c r="M289" s="172">
        <f>G289*(1+L289/100)</f>
        <v>0</v>
      </c>
      <c r="N289" s="172">
        <v>1.6E-2</v>
      </c>
      <c r="O289" s="172">
        <f>ROUND(E289*N289,2)</f>
        <v>0.02</v>
      </c>
      <c r="P289" s="172">
        <v>0</v>
      </c>
      <c r="Q289" s="172">
        <f>ROUND(E289*P289,2)</f>
        <v>0</v>
      </c>
      <c r="R289" s="173"/>
      <c r="S289" s="172" t="s">
        <v>163</v>
      </c>
      <c r="T289" s="150"/>
      <c r="U289" s="150"/>
      <c r="V289" s="150"/>
      <c r="W289" s="150"/>
      <c r="X289" s="150"/>
      <c r="Y289" s="150"/>
      <c r="Z289" s="150"/>
      <c r="AA289" s="150"/>
      <c r="AB289" s="150"/>
      <c r="AC289" s="150"/>
      <c r="AD289" s="150" t="s">
        <v>266</v>
      </c>
      <c r="AE289" s="150"/>
      <c r="AF289" s="150"/>
      <c r="AG289" s="150"/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</row>
    <row r="290" spans="1:59" x14ac:dyDescent="0.2">
      <c r="A290" s="151">
        <v>110</v>
      </c>
      <c r="B290" s="161" t="s">
        <v>506</v>
      </c>
      <c r="C290" s="182" t="s">
        <v>507</v>
      </c>
      <c r="D290" s="163" t="s">
        <v>127</v>
      </c>
      <c r="E290" s="167">
        <v>27</v>
      </c>
      <c r="F290" s="235"/>
      <c r="G290" s="172">
        <f>ROUND(E290*F290,2)</f>
        <v>0</v>
      </c>
      <c r="H290" s="172">
        <v>26</v>
      </c>
      <c r="I290" s="172">
        <f>ROUND(E290*H290,2)</f>
        <v>702</v>
      </c>
      <c r="J290" s="172">
        <v>0</v>
      </c>
      <c r="K290" s="172">
        <f>ROUND(E290*J290,2)</f>
        <v>0</v>
      </c>
      <c r="L290" s="172">
        <v>21</v>
      </c>
      <c r="M290" s="172">
        <f>G290*(1+L290/100)</f>
        <v>0</v>
      </c>
      <c r="N290" s="172">
        <v>1.4E-2</v>
      </c>
      <c r="O290" s="172">
        <f>ROUND(E290*N290,2)</f>
        <v>0.38</v>
      </c>
      <c r="P290" s="172">
        <v>0</v>
      </c>
      <c r="Q290" s="172">
        <f>ROUND(E290*P290,2)</f>
        <v>0</v>
      </c>
      <c r="R290" s="173" t="s">
        <v>265</v>
      </c>
      <c r="S290" s="172" t="s">
        <v>129</v>
      </c>
      <c r="AD290" t="s">
        <v>125</v>
      </c>
    </row>
    <row r="291" spans="1:59" outlineLevel="1" x14ac:dyDescent="0.2">
      <c r="A291" s="157" t="s">
        <v>124</v>
      </c>
      <c r="B291" s="162" t="s">
        <v>71</v>
      </c>
      <c r="C291" s="184" t="s">
        <v>72</v>
      </c>
      <c r="D291" s="165"/>
      <c r="E291" s="169"/>
      <c r="F291" s="174"/>
      <c r="G291" s="174">
        <f>SUM(G292:G314)</f>
        <v>0</v>
      </c>
      <c r="H291" s="174"/>
      <c r="I291" s="174">
        <f>SUM(I292:I314)</f>
        <v>0</v>
      </c>
      <c r="J291" s="174"/>
      <c r="K291" s="174">
        <f>SUM(K292:K314)</f>
        <v>22316.01</v>
      </c>
      <c r="L291" s="174"/>
      <c r="M291" s="174">
        <f>SUM(M292:M314)</f>
        <v>0</v>
      </c>
      <c r="N291" s="174"/>
      <c r="O291" s="174">
        <f>SUM(O292:O314)</f>
        <v>1.63</v>
      </c>
      <c r="P291" s="174"/>
      <c r="Q291" s="174">
        <f>SUM(Q292:Q314)</f>
        <v>0</v>
      </c>
      <c r="R291" s="175"/>
      <c r="S291" s="174"/>
      <c r="T291" s="150"/>
      <c r="U291" s="150"/>
      <c r="V291" s="150"/>
      <c r="W291" s="150"/>
      <c r="X291" s="150"/>
      <c r="Y291" s="150"/>
      <c r="Z291" s="150"/>
      <c r="AA291" s="150"/>
      <c r="AB291" s="150"/>
      <c r="AC291" s="150"/>
      <c r="AD291" s="150" t="s">
        <v>130</v>
      </c>
      <c r="AE291" s="150"/>
      <c r="AF291" s="150"/>
      <c r="AG291" s="150"/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</row>
    <row r="292" spans="1:59" outlineLevel="1" x14ac:dyDescent="0.2">
      <c r="A292" s="151">
        <v>111</v>
      </c>
      <c r="B292" s="161" t="s">
        <v>508</v>
      </c>
      <c r="C292" s="182" t="s">
        <v>509</v>
      </c>
      <c r="D292" s="163" t="s">
        <v>133</v>
      </c>
      <c r="E292" s="167">
        <v>56</v>
      </c>
      <c r="F292" s="235"/>
      <c r="G292" s="172">
        <f>ROUND(E292*F292,2)</f>
        <v>0</v>
      </c>
      <c r="H292" s="172">
        <v>0</v>
      </c>
      <c r="I292" s="172">
        <f>ROUND(E292*H292,2)</f>
        <v>0</v>
      </c>
      <c r="J292" s="172">
        <v>61.2</v>
      </c>
      <c r="K292" s="172">
        <f>ROUND(E292*J292,2)</f>
        <v>3427.2</v>
      </c>
      <c r="L292" s="172">
        <v>21</v>
      </c>
      <c r="M292" s="172">
        <f>G292*(1+L292/100)</f>
        <v>0</v>
      </c>
      <c r="N292" s="172">
        <v>2.426E-2</v>
      </c>
      <c r="O292" s="172">
        <f>ROUND(E292*N292,2)</f>
        <v>1.36</v>
      </c>
      <c r="P292" s="172">
        <v>0</v>
      </c>
      <c r="Q292" s="172">
        <f>ROUND(E292*P292,2)</f>
        <v>0</v>
      </c>
      <c r="R292" s="173" t="s">
        <v>510</v>
      </c>
      <c r="S292" s="172" t="s">
        <v>129</v>
      </c>
      <c r="T292" s="150"/>
      <c r="U292" s="150"/>
      <c r="V292" s="150"/>
      <c r="W292" s="150"/>
      <c r="X292" s="150"/>
      <c r="Y292" s="150"/>
      <c r="Z292" s="150"/>
      <c r="AA292" s="150"/>
      <c r="AB292" s="150"/>
      <c r="AC292" s="150"/>
      <c r="AD292" s="150" t="s">
        <v>142</v>
      </c>
      <c r="AE292" s="150"/>
      <c r="AF292" s="150"/>
      <c r="AG292" s="150"/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</row>
    <row r="293" spans="1:59" outlineLevel="1" x14ac:dyDescent="0.2">
      <c r="A293" s="151"/>
      <c r="B293" s="161"/>
      <c r="C293" s="183" t="s">
        <v>511</v>
      </c>
      <c r="D293" s="164"/>
      <c r="E293" s="168">
        <v>56</v>
      </c>
      <c r="F293" s="172"/>
      <c r="G293" s="172"/>
      <c r="H293" s="172"/>
      <c r="I293" s="172"/>
      <c r="J293" s="172"/>
      <c r="K293" s="172"/>
      <c r="L293" s="172"/>
      <c r="M293" s="172"/>
      <c r="N293" s="172"/>
      <c r="O293" s="172"/>
      <c r="P293" s="172"/>
      <c r="Q293" s="172"/>
      <c r="R293" s="173"/>
      <c r="S293" s="172"/>
      <c r="T293" s="150"/>
      <c r="U293" s="150"/>
      <c r="V293" s="150"/>
      <c r="W293" s="150"/>
      <c r="X293" s="150"/>
      <c r="Y293" s="150"/>
      <c r="Z293" s="150"/>
      <c r="AA293" s="150"/>
      <c r="AB293" s="150"/>
      <c r="AC293" s="150"/>
      <c r="AD293" s="150" t="s">
        <v>130</v>
      </c>
      <c r="AE293" s="150"/>
      <c r="AF293" s="150"/>
      <c r="AG293" s="150"/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</row>
    <row r="294" spans="1:59" outlineLevel="1" x14ac:dyDescent="0.2">
      <c r="A294" s="151">
        <v>112</v>
      </c>
      <c r="B294" s="161" t="s">
        <v>512</v>
      </c>
      <c r="C294" s="182" t="s">
        <v>513</v>
      </c>
      <c r="D294" s="163" t="s">
        <v>133</v>
      </c>
      <c r="E294" s="167">
        <v>112</v>
      </c>
      <c r="F294" s="235"/>
      <c r="G294" s="172">
        <f>ROUND(E294*F294,2)</f>
        <v>0</v>
      </c>
      <c r="H294" s="172">
        <v>0</v>
      </c>
      <c r="I294" s="172">
        <f>ROUND(E294*H294,2)</f>
        <v>0</v>
      </c>
      <c r="J294" s="172">
        <v>35.9</v>
      </c>
      <c r="K294" s="172">
        <f>ROUND(E294*J294,2)</f>
        <v>4020.8</v>
      </c>
      <c r="L294" s="172">
        <v>21</v>
      </c>
      <c r="M294" s="172">
        <f>G294*(1+L294/100)</f>
        <v>0</v>
      </c>
      <c r="N294" s="172">
        <v>1.09E-3</v>
      </c>
      <c r="O294" s="172">
        <f>ROUND(E294*N294,2)</f>
        <v>0.12</v>
      </c>
      <c r="P294" s="172">
        <v>0</v>
      </c>
      <c r="Q294" s="172">
        <f>ROUND(E294*P294,2)</f>
        <v>0</v>
      </c>
      <c r="R294" s="173" t="s">
        <v>510</v>
      </c>
      <c r="S294" s="172" t="s">
        <v>129</v>
      </c>
      <c r="T294" s="150"/>
      <c r="U294" s="150"/>
      <c r="V294" s="150"/>
      <c r="W294" s="150"/>
      <c r="X294" s="150"/>
      <c r="Y294" s="150"/>
      <c r="Z294" s="150"/>
      <c r="AA294" s="150"/>
      <c r="AB294" s="150"/>
      <c r="AC294" s="150"/>
      <c r="AD294" s="150" t="s">
        <v>142</v>
      </c>
      <c r="AE294" s="150"/>
      <c r="AF294" s="150"/>
      <c r="AG294" s="150"/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</row>
    <row r="295" spans="1:59" outlineLevel="1" x14ac:dyDescent="0.2">
      <c r="A295" s="151"/>
      <c r="B295" s="161"/>
      <c r="C295" s="183" t="s">
        <v>514</v>
      </c>
      <c r="D295" s="164"/>
      <c r="E295" s="168">
        <v>112</v>
      </c>
      <c r="F295" s="172"/>
      <c r="G295" s="172"/>
      <c r="H295" s="172"/>
      <c r="I295" s="172"/>
      <c r="J295" s="172"/>
      <c r="K295" s="172"/>
      <c r="L295" s="172"/>
      <c r="M295" s="172"/>
      <c r="N295" s="172"/>
      <c r="O295" s="172"/>
      <c r="P295" s="172"/>
      <c r="Q295" s="172"/>
      <c r="R295" s="173"/>
      <c r="S295" s="172"/>
      <c r="T295" s="150"/>
      <c r="U295" s="150"/>
      <c r="V295" s="150"/>
      <c r="W295" s="150"/>
      <c r="X295" s="150"/>
      <c r="Y295" s="150"/>
      <c r="Z295" s="150"/>
      <c r="AA295" s="150"/>
      <c r="AB295" s="150"/>
      <c r="AC295" s="150"/>
      <c r="AD295" s="150" t="s">
        <v>130</v>
      </c>
      <c r="AE295" s="150"/>
      <c r="AF295" s="150"/>
      <c r="AG295" s="150"/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</row>
    <row r="296" spans="1:59" outlineLevel="1" x14ac:dyDescent="0.2">
      <c r="A296" s="151">
        <v>113</v>
      </c>
      <c r="B296" s="161" t="s">
        <v>515</v>
      </c>
      <c r="C296" s="182" t="s">
        <v>516</v>
      </c>
      <c r="D296" s="163" t="s">
        <v>133</v>
      </c>
      <c r="E296" s="167">
        <v>56</v>
      </c>
      <c r="F296" s="235"/>
      <c r="G296" s="172">
        <f>ROUND(E296*F296,2)</f>
        <v>0</v>
      </c>
      <c r="H296" s="172">
        <v>0</v>
      </c>
      <c r="I296" s="172">
        <f>ROUND(E296*H296,2)</f>
        <v>0</v>
      </c>
      <c r="J296" s="172">
        <v>44.5</v>
      </c>
      <c r="K296" s="172">
        <f>ROUND(E296*J296,2)</f>
        <v>2492</v>
      </c>
      <c r="L296" s="172">
        <v>21</v>
      </c>
      <c r="M296" s="172">
        <f>G296*(1+L296/100)</f>
        <v>0</v>
      </c>
      <c r="N296" s="172">
        <v>0</v>
      </c>
      <c r="O296" s="172">
        <f>ROUND(E296*N296,2)</f>
        <v>0</v>
      </c>
      <c r="P296" s="172">
        <v>0</v>
      </c>
      <c r="Q296" s="172">
        <f>ROUND(E296*P296,2)</f>
        <v>0</v>
      </c>
      <c r="R296" s="173" t="s">
        <v>510</v>
      </c>
      <c r="S296" s="172" t="s">
        <v>129</v>
      </c>
      <c r="T296" s="150"/>
      <c r="U296" s="150"/>
      <c r="V296" s="150"/>
      <c r="W296" s="150"/>
      <c r="X296" s="150"/>
      <c r="Y296" s="150"/>
      <c r="Z296" s="150"/>
      <c r="AA296" s="150"/>
      <c r="AB296" s="150"/>
      <c r="AC296" s="150"/>
      <c r="AD296" s="150" t="s">
        <v>130</v>
      </c>
      <c r="AE296" s="150"/>
      <c r="AF296" s="150"/>
      <c r="AG296" s="150"/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</row>
    <row r="297" spans="1:59" outlineLevel="1" x14ac:dyDescent="0.2">
      <c r="A297" s="151">
        <v>114</v>
      </c>
      <c r="B297" s="161" t="s">
        <v>517</v>
      </c>
      <c r="C297" s="182" t="s">
        <v>518</v>
      </c>
      <c r="D297" s="163" t="s">
        <v>133</v>
      </c>
      <c r="E297" s="167">
        <v>111.37</v>
      </c>
      <c r="F297" s="235"/>
      <c r="G297" s="172">
        <f>ROUND(E297*F297,2)</f>
        <v>0</v>
      </c>
      <c r="H297" s="172">
        <v>0</v>
      </c>
      <c r="I297" s="172">
        <f>ROUND(E297*H297,2)</f>
        <v>0</v>
      </c>
      <c r="J297" s="172">
        <v>93</v>
      </c>
      <c r="K297" s="172">
        <f>ROUND(E297*J297,2)</f>
        <v>10357.41</v>
      </c>
      <c r="L297" s="172">
        <v>21</v>
      </c>
      <c r="M297" s="172">
        <f>G297*(1+L297/100)</f>
        <v>0</v>
      </c>
      <c r="N297" s="172">
        <v>1.2099999999999999E-3</v>
      </c>
      <c r="O297" s="172">
        <f>ROUND(E297*N297,2)</f>
        <v>0.13</v>
      </c>
      <c r="P297" s="172">
        <v>0</v>
      </c>
      <c r="Q297" s="172">
        <f>ROUND(E297*P297,2)</f>
        <v>0</v>
      </c>
      <c r="R297" s="173" t="s">
        <v>510</v>
      </c>
      <c r="S297" s="172" t="s">
        <v>129</v>
      </c>
      <c r="T297" s="150"/>
      <c r="U297" s="150"/>
      <c r="V297" s="150"/>
      <c r="W297" s="150"/>
      <c r="X297" s="150"/>
      <c r="Y297" s="150"/>
      <c r="Z297" s="150"/>
      <c r="AA297" s="150"/>
      <c r="AB297" s="150"/>
      <c r="AC297" s="150"/>
      <c r="AD297" s="150" t="s">
        <v>142</v>
      </c>
      <c r="AE297" s="150"/>
      <c r="AF297" s="150"/>
      <c r="AG297" s="150"/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</row>
    <row r="298" spans="1:59" outlineLevel="1" x14ac:dyDescent="0.2">
      <c r="A298" s="151"/>
      <c r="B298" s="161"/>
      <c r="C298" s="183" t="s">
        <v>519</v>
      </c>
      <c r="D298" s="164"/>
      <c r="E298" s="168">
        <v>19.68</v>
      </c>
      <c r="F298" s="172"/>
      <c r="G298" s="172"/>
      <c r="H298" s="172"/>
      <c r="I298" s="172"/>
      <c r="J298" s="172"/>
      <c r="K298" s="172"/>
      <c r="L298" s="172"/>
      <c r="M298" s="172"/>
      <c r="N298" s="172"/>
      <c r="O298" s="172"/>
      <c r="P298" s="172"/>
      <c r="Q298" s="172"/>
      <c r="R298" s="173"/>
      <c r="S298" s="172"/>
      <c r="T298" s="150"/>
      <c r="U298" s="150"/>
      <c r="V298" s="150"/>
      <c r="W298" s="150"/>
      <c r="X298" s="150"/>
      <c r="Y298" s="150"/>
      <c r="Z298" s="150"/>
      <c r="AA298" s="150"/>
      <c r="AB298" s="150"/>
      <c r="AC298" s="150"/>
      <c r="AD298" s="150" t="s">
        <v>142</v>
      </c>
      <c r="AE298" s="150"/>
      <c r="AF298" s="150"/>
      <c r="AG298" s="150"/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</row>
    <row r="299" spans="1:59" outlineLevel="1" x14ac:dyDescent="0.2">
      <c r="A299" s="151"/>
      <c r="B299" s="161"/>
      <c r="C299" s="183" t="s">
        <v>520</v>
      </c>
      <c r="D299" s="164"/>
      <c r="E299" s="168">
        <v>15.76</v>
      </c>
      <c r="F299" s="172"/>
      <c r="G299" s="172"/>
      <c r="H299" s="172"/>
      <c r="I299" s="172"/>
      <c r="J299" s="172"/>
      <c r="K299" s="172"/>
      <c r="L299" s="172"/>
      <c r="M299" s="172"/>
      <c r="N299" s="172"/>
      <c r="O299" s="172"/>
      <c r="P299" s="172"/>
      <c r="Q299" s="172"/>
      <c r="R299" s="173"/>
      <c r="S299" s="172"/>
      <c r="T299" s="150"/>
      <c r="U299" s="150"/>
      <c r="V299" s="150"/>
      <c r="W299" s="150"/>
      <c r="X299" s="150"/>
      <c r="Y299" s="150"/>
      <c r="Z299" s="150"/>
      <c r="AA299" s="150"/>
      <c r="AB299" s="150"/>
      <c r="AC299" s="150"/>
      <c r="AD299" s="150" t="s">
        <v>142</v>
      </c>
      <c r="AE299" s="150"/>
      <c r="AF299" s="150"/>
      <c r="AG299" s="150"/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</row>
    <row r="300" spans="1:59" outlineLevel="1" x14ac:dyDescent="0.2">
      <c r="A300" s="151"/>
      <c r="B300" s="161"/>
      <c r="C300" s="183" t="s">
        <v>521</v>
      </c>
      <c r="D300" s="164"/>
      <c r="E300" s="168"/>
      <c r="F300" s="172"/>
      <c r="G300" s="172"/>
      <c r="H300" s="172"/>
      <c r="I300" s="172"/>
      <c r="J300" s="172"/>
      <c r="K300" s="172"/>
      <c r="L300" s="172"/>
      <c r="M300" s="172"/>
      <c r="N300" s="172"/>
      <c r="O300" s="172"/>
      <c r="P300" s="172"/>
      <c r="Q300" s="172"/>
      <c r="R300" s="173"/>
      <c r="S300" s="172"/>
      <c r="T300" s="150"/>
      <c r="U300" s="150"/>
      <c r="V300" s="150"/>
      <c r="W300" s="150"/>
      <c r="X300" s="150"/>
      <c r="Y300" s="150"/>
      <c r="Z300" s="150"/>
      <c r="AA300" s="150"/>
      <c r="AB300" s="150"/>
      <c r="AC300" s="150"/>
      <c r="AD300" s="150" t="s">
        <v>142</v>
      </c>
      <c r="AE300" s="150"/>
      <c r="AF300" s="150"/>
      <c r="AG300" s="150"/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</row>
    <row r="301" spans="1:59" outlineLevel="1" x14ac:dyDescent="0.2">
      <c r="A301" s="151"/>
      <c r="B301" s="161"/>
      <c r="C301" s="183" t="s">
        <v>522</v>
      </c>
      <c r="D301" s="164"/>
      <c r="E301" s="168">
        <v>4.5</v>
      </c>
      <c r="F301" s="172"/>
      <c r="G301" s="172"/>
      <c r="H301" s="172"/>
      <c r="I301" s="172"/>
      <c r="J301" s="172"/>
      <c r="K301" s="172"/>
      <c r="L301" s="172"/>
      <c r="M301" s="172"/>
      <c r="N301" s="172"/>
      <c r="O301" s="172"/>
      <c r="P301" s="172"/>
      <c r="Q301" s="172"/>
      <c r="R301" s="173"/>
      <c r="S301" s="172"/>
      <c r="T301" s="150"/>
      <c r="U301" s="150"/>
      <c r="V301" s="150"/>
      <c r="W301" s="150"/>
      <c r="X301" s="150"/>
      <c r="Y301" s="150"/>
      <c r="Z301" s="150"/>
      <c r="AA301" s="150"/>
      <c r="AB301" s="150"/>
      <c r="AC301" s="150"/>
      <c r="AD301" s="150" t="s">
        <v>142</v>
      </c>
      <c r="AE301" s="150"/>
      <c r="AF301" s="150"/>
      <c r="AG301" s="150"/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</row>
    <row r="302" spans="1:59" outlineLevel="1" x14ac:dyDescent="0.2">
      <c r="A302" s="151"/>
      <c r="B302" s="161"/>
      <c r="C302" s="183" t="s">
        <v>523</v>
      </c>
      <c r="D302" s="164"/>
      <c r="E302" s="168">
        <v>2.72</v>
      </c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3"/>
      <c r="S302" s="172"/>
      <c r="T302" s="150"/>
      <c r="U302" s="150"/>
      <c r="V302" s="150"/>
      <c r="W302" s="150"/>
      <c r="X302" s="150"/>
      <c r="Y302" s="150"/>
      <c r="Z302" s="150"/>
      <c r="AA302" s="150"/>
      <c r="AB302" s="150"/>
      <c r="AC302" s="150"/>
      <c r="AD302" s="150" t="s">
        <v>142</v>
      </c>
      <c r="AE302" s="150"/>
      <c r="AF302" s="150"/>
      <c r="AG302" s="150"/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</row>
    <row r="303" spans="1:59" outlineLevel="1" x14ac:dyDescent="0.2">
      <c r="A303" s="151"/>
      <c r="B303" s="161"/>
      <c r="C303" s="183" t="s">
        <v>524</v>
      </c>
      <c r="D303" s="164"/>
      <c r="E303" s="168">
        <v>5.5</v>
      </c>
      <c r="F303" s="172"/>
      <c r="G303" s="172"/>
      <c r="H303" s="172"/>
      <c r="I303" s="172"/>
      <c r="J303" s="172"/>
      <c r="K303" s="172"/>
      <c r="L303" s="172"/>
      <c r="M303" s="172"/>
      <c r="N303" s="172"/>
      <c r="O303" s="172"/>
      <c r="P303" s="172"/>
      <c r="Q303" s="172"/>
      <c r="R303" s="173"/>
      <c r="S303" s="172"/>
      <c r="T303" s="150"/>
      <c r="U303" s="150"/>
      <c r="V303" s="150"/>
      <c r="W303" s="150"/>
      <c r="X303" s="150"/>
      <c r="Y303" s="150"/>
      <c r="Z303" s="150"/>
      <c r="AA303" s="150"/>
      <c r="AB303" s="150"/>
      <c r="AC303" s="150"/>
      <c r="AD303" s="150" t="s">
        <v>142</v>
      </c>
      <c r="AE303" s="150"/>
      <c r="AF303" s="150"/>
      <c r="AG303" s="150"/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</row>
    <row r="304" spans="1:59" outlineLevel="1" x14ac:dyDescent="0.2">
      <c r="A304" s="151"/>
      <c r="B304" s="161"/>
      <c r="C304" s="183" t="s">
        <v>525</v>
      </c>
      <c r="D304" s="164"/>
      <c r="E304" s="168">
        <v>2</v>
      </c>
      <c r="F304" s="172"/>
      <c r="G304" s="172"/>
      <c r="H304" s="172"/>
      <c r="I304" s="172"/>
      <c r="J304" s="172"/>
      <c r="K304" s="172"/>
      <c r="L304" s="172"/>
      <c r="M304" s="172"/>
      <c r="N304" s="172"/>
      <c r="O304" s="172"/>
      <c r="P304" s="172"/>
      <c r="Q304" s="172"/>
      <c r="R304" s="173"/>
      <c r="S304" s="172"/>
      <c r="T304" s="150"/>
      <c r="U304" s="150"/>
      <c r="V304" s="150"/>
      <c r="W304" s="150"/>
      <c r="X304" s="150"/>
      <c r="Y304" s="150"/>
      <c r="Z304" s="150"/>
      <c r="AA304" s="150"/>
      <c r="AB304" s="150"/>
      <c r="AC304" s="150"/>
      <c r="AD304" s="150" t="s">
        <v>142</v>
      </c>
      <c r="AE304" s="150"/>
      <c r="AF304" s="150"/>
      <c r="AG304" s="150"/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</row>
    <row r="305" spans="1:59" outlineLevel="1" x14ac:dyDescent="0.2">
      <c r="A305" s="151"/>
      <c r="B305" s="161"/>
      <c r="C305" s="183" t="s">
        <v>526</v>
      </c>
      <c r="D305" s="164"/>
      <c r="E305" s="168">
        <v>1.5</v>
      </c>
      <c r="F305" s="172"/>
      <c r="G305" s="172"/>
      <c r="H305" s="172"/>
      <c r="I305" s="172"/>
      <c r="J305" s="172"/>
      <c r="K305" s="172"/>
      <c r="L305" s="172"/>
      <c r="M305" s="172"/>
      <c r="N305" s="172"/>
      <c r="O305" s="172"/>
      <c r="P305" s="172"/>
      <c r="Q305" s="172"/>
      <c r="R305" s="173"/>
      <c r="S305" s="172"/>
      <c r="T305" s="150"/>
      <c r="U305" s="150"/>
      <c r="V305" s="150"/>
      <c r="W305" s="150"/>
      <c r="X305" s="150"/>
      <c r="Y305" s="150"/>
      <c r="Z305" s="150"/>
      <c r="AA305" s="150"/>
      <c r="AB305" s="150"/>
      <c r="AC305" s="150"/>
      <c r="AD305" s="150" t="s">
        <v>142</v>
      </c>
      <c r="AE305" s="150"/>
      <c r="AF305" s="150"/>
      <c r="AG305" s="150"/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</row>
    <row r="306" spans="1:59" outlineLevel="1" x14ac:dyDescent="0.2">
      <c r="A306" s="151"/>
      <c r="B306" s="161"/>
      <c r="C306" s="183" t="s">
        <v>527</v>
      </c>
      <c r="D306" s="164"/>
      <c r="E306" s="168">
        <v>3.71</v>
      </c>
      <c r="F306" s="172"/>
      <c r="G306" s="172"/>
      <c r="H306" s="172"/>
      <c r="I306" s="172"/>
      <c r="J306" s="172"/>
      <c r="K306" s="172"/>
      <c r="L306" s="172"/>
      <c r="M306" s="172"/>
      <c r="N306" s="172"/>
      <c r="O306" s="172"/>
      <c r="P306" s="172"/>
      <c r="Q306" s="172"/>
      <c r="R306" s="173"/>
      <c r="S306" s="172"/>
      <c r="T306" s="150"/>
      <c r="U306" s="150"/>
      <c r="V306" s="150"/>
      <c r="W306" s="150"/>
      <c r="X306" s="150"/>
      <c r="Y306" s="150"/>
      <c r="Z306" s="150"/>
      <c r="AA306" s="150"/>
      <c r="AB306" s="150"/>
      <c r="AC306" s="150"/>
      <c r="AD306" s="150" t="s">
        <v>142</v>
      </c>
      <c r="AE306" s="150"/>
      <c r="AF306" s="150"/>
      <c r="AG306" s="150"/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</row>
    <row r="307" spans="1:59" ht="22.5" outlineLevel="1" x14ac:dyDescent="0.2">
      <c r="A307" s="151"/>
      <c r="B307" s="161"/>
      <c r="C307" s="183" t="s">
        <v>528</v>
      </c>
      <c r="D307" s="164"/>
      <c r="E307" s="168">
        <v>11</v>
      </c>
      <c r="F307" s="172"/>
      <c r="G307" s="172"/>
      <c r="H307" s="172"/>
      <c r="I307" s="172"/>
      <c r="J307" s="172"/>
      <c r="K307" s="172"/>
      <c r="L307" s="172"/>
      <c r="M307" s="172"/>
      <c r="N307" s="172"/>
      <c r="O307" s="172"/>
      <c r="P307" s="172"/>
      <c r="Q307" s="172"/>
      <c r="R307" s="173"/>
      <c r="S307" s="172"/>
      <c r="T307" s="150"/>
      <c r="U307" s="150"/>
      <c r="V307" s="150"/>
      <c r="W307" s="150"/>
      <c r="X307" s="150"/>
      <c r="Y307" s="150"/>
      <c r="Z307" s="150"/>
      <c r="AA307" s="150"/>
      <c r="AB307" s="150"/>
      <c r="AC307" s="150"/>
      <c r="AD307" s="150" t="s">
        <v>142</v>
      </c>
      <c r="AE307" s="150"/>
      <c r="AF307" s="150"/>
      <c r="AG307" s="150"/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</row>
    <row r="308" spans="1:59" ht="22.5" outlineLevel="1" x14ac:dyDescent="0.2">
      <c r="A308" s="151"/>
      <c r="B308" s="161"/>
      <c r="C308" s="183" t="s">
        <v>529</v>
      </c>
      <c r="D308" s="164"/>
      <c r="E308" s="168">
        <v>36</v>
      </c>
      <c r="F308" s="172"/>
      <c r="G308" s="172"/>
      <c r="H308" s="172"/>
      <c r="I308" s="172"/>
      <c r="J308" s="172"/>
      <c r="K308" s="172"/>
      <c r="L308" s="172"/>
      <c r="M308" s="172"/>
      <c r="N308" s="172"/>
      <c r="O308" s="172"/>
      <c r="P308" s="172"/>
      <c r="Q308" s="172"/>
      <c r="R308" s="173"/>
      <c r="S308" s="172"/>
      <c r="T308" s="150"/>
      <c r="U308" s="150"/>
      <c r="V308" s="150"/>
      <c r="W308" s="150"/>
      <c r="X308" s="150"/>
      <c r="Y308" s="150"/>
      <c r="Z308" s="150"/>
      <c r="AA308" s="150"/>
      <c r="AB308" s="150"/>
      <c r="AC308" s="150"/>
      <c r="AD308" s="150" t="s">
        <v>142</v>
      </c>
      <c r="AE308" s="150"/>
      <c r="AF308" s="150"/>
      <c r="AG308" s="150"/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</row>
    <row r="309" spans="1:59" ht="22.5" outlineLevel="1" x14ac:dyDescent="0.2">
      <c r="A309" s="151"/>
      <c r="B309" s="161"/>
      <c r="C309" s="183" t="s">
        <v>530</v>
      </c>
      <c r="D309" s="164"/>
      <c r="E309" s="168">
        <v>9</v>
      </c>
      <c r="F309" s="172"/>
      <c r="G309" s="172"/>
      <c r="H309" s="172"/>
      <c r="I309" s="172"/>
      <c r="J309" s="172"/>
      <c r="K309" s="172"/>
      <c r="L309" s="172"/>
      <c r="M309" s="172"/>
      <c r="N309" s="172"/>
      <c r="O309" s="172"/>
      <c r="P309" s="172"/>
      <c r="Q309" s="172"/>
      <c r="R309" s="173"/>
      <c r="S309" s="172"/>
      <c r="T309" s="150"/>
      <c r="U309" s="150"/>
      <c r="V309" s="150"/>
      <c r="W309" s="150"/>
      <c r="X309" s="150"/>
      <c r="Y309" s="150"/>
      <c r="Z309" s="150"/>
      <c r="AA309" s="150"/>
      <c r="AB309" s="150"/>
      <c r="AC309" s="150"/>
      <c r="AD309" s="150" t="s">
        <v>130</v>
      </c>
      <c r="AE309" s="150"/>
      <c r="AF309" s="150"/>
      <c r="AG309" s="150"/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</row>
    <row r="310" spans="1:59" outlineLevel="1" x14ac:dyDescent="0.2">
      <c r="A310" s="151">
        <v>115</v>
      </c>
      <c r="B310" s="161" t="s">
        <v>531</v>
      </c>
      <c r="C310" s="182" t="s">
        <v>532</v>
      </c>
      <c r="D310" s="163" t="s">
        <v>133</v>
      </c>
      <c r="E310" s="167">
        <v>1</v>
      </c>
      <c r="F310" s="235"/>
      <c r="G310" s="172">
        <f>ROUND(E310*F310,2)</f>
        <v>0</v>
      </c>
      <c r="H310" s="172">
        <v>0</v>
      </c>
      <c r="I310" s="172">
        <f>ROUND(E310*H310,2)</f>
        <v>0</v>
      </c>
      <c r="J310" s="172">
        <v>165</v>
      </c>
      <c r="K310" s="172">
        <f>ROUND(E310*J310,2)</f>
        <v>165</v>
      </c>
      <c r="L310" s="172">
        <v>21</v>
      </c>
      <c r="M310" s="172">
        <f>G310*(1+L310/100)</f>
        <v>0</v>
      </c>
      <c r="N310" s="172">
        <v>5.9199999999999999E-3</v>
      </c>
      <c r="O310" s="172">
        <f>ROUND(E310*N310,2)</f>
        <v>0.01</v>
      </c>
      <c r="P310" s="172">
        <v>0</v>
      </c>
      <c r="Q310" s="172">
        <f>ROUND(E310*P310,2)</f>
        <v>0</v>
      </c>
      <c r="R310" s="173" t="s">
        <v>510</v>
      </c>
      <c r="S310" s="172" t="s">
        <v>129</v>
      </c>
      <c r="T310" s="150"/>
      <c r="U310" s="150"/>
      <c r="V310" s="150"/>
      <c r="W310" s="150"/>
      <c r="X310" s="150"/>
      <c r="Y310" s="150"/>
      <c r="Z310" s="150"/>
      <c r="AA310" s="150"/>
      <c r="AB310" s="150"/>
      <c r="AC310" s="150"/>
      <c r="AD310" s="150" t="s">
        <v>142</v>
      </c>
      <c r="AE310" s="150"/>
      <c r="AF310" s="150"/>
      <c r="AG310" s="150"/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</row>
    <row r="311" spans="1:59" outlineLevel="1" x14ac:dyDescent="0.2">
      <c r="A311" s="151"/>
      <c r="B311" s="161"/>
      <c r="C311" s="183" t="s">
        <v>533</v>
      </c>
      <c r="D311" s="164"/>
      <c r="E311" s="168">
        <v>1</v>
      </c>
      <c r="F311" s="172"/>
      <c r="G311" s="172"/>
      <c r="H311" s="172"/>
      <c r="I311" s="172"/>
      <c r="J311" s="172"/>
      <c r="K311" s="172"/>
      <c r="L311" s="172"/>
      <c r="M311" s="172"/>
      <c r="N311" s="172"/>
      <c r="O311" s="172"/>
      <c r="P311" s="172"/>
      <c r="Q311" s="172"/>
      <c r="R311" s="173"/>
      <c r="S311" s="172"/>
      <c r="T311" s="150"/>
      <c r="U311" s="150"/>
      <c r="V311" s="150"/>
      <c r="W311" s="150"/>
      <c r="X311" s="150"/>
      <c r="Y311" s="150"/>
      <c r="Z311" s="150"/>
      <c r="AA311" s="150"/>
      <c r="AB311" s="150"/>
      <c r="AC311" s="150"/>
      <c r="AD311" s="150" t="s">
        <v>130</v>
      </c>
      <c r="AE311" s="150"/>
      <c r="AF311" s="150"/>
      <c r="AG311" s="150"/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</row>
    <row r="312" spans="1:59" outlineLevel="1" x14ac:dyDescent="0.2">
      <c r="A312" s="151">
        <v>116</v>
      </c>
      <c r="B312" s="161" t="s">
        <v>534</v>
      </c>
      <c r="C312" s="182" t="s">
        <v>535</v>
      </c>
      <c r="D312" s="163" t="s">
        <v>133</v>
      </c>
      <c r="E312" s="167">
        <v>56</v>
      </c>
      <c r="F312" s="235"/>
      <c r="G312" s="172">
        <f>ROUND(E312*F312,2)</f>
        <v>0</v>
      </c>
      <c r="H312" s="172">
        <v>0</v>
      </c>
      <c r="I312" s="172">
        <f>ROUND(E312*H312,2)</f>
        <v>0</v>
      </c>
      <c r="J312" s="172">
        <v>11.1</v>
      </c>
      <c r="K312" s="172">
        <f>ROUND(E312*J312,2)</f>
        <v>621.6</v>
      </c>
      <c r="L312" s="172">
        <v>21</v>
      </c>
      <c r="M312" s="172">
        <f>G312*(1+L312/100)</f>
        <v>0</v>
      </c>
      <c r="N312" s="172">
        <v>0</v>
      </c>
      <c r="O312" s="172">
        <f>ROUND(E312*N312,2)</f>
        <v>0</v>
      </c>
      <c r="P312" s="172">
        <v>0</v>
      </c>
      <c r="Q312" s="172">
        <f>ROUND(E312*P312,2)</f>
        <v>0</v>
      </c>
      <c r="R312" s="173" t="s">
        <v>510</v>
      </c>
      <c r="S312" s="172" t="s">
        <v>129</v>
      </c>
      <c r="T312" s="150"/>
      <c r="U312" s="150"/>
      <c r="V312" s="150"/>
      <c r="W312" s="150"/>
      <c r="X312" s="150"/>
      <c r="Y312" s="150"/>
      <c r="Z312" s="150"/>
      <c r="AA312" s="150"/>
      <c r="AB312" s="150"/>
      <c r="AC312" s="150"/>
      <c r="AD312" s="150" t="s">
        <v>130</v>
      </c>
      <c r="AE312" s="150"/>
      <c r="AF312" s="150"/>
      <c r="AG312" s="150"/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</row>
    <row r="313" spans="1:59" outlineLevel="1" x14ac:dyDescent="0.2">
      <c r="A313" s="151">
        <v>117</v>
      </c>
      <c r="B313" s="161" t="s">
        <v>536</v>
      </c>
      <c r="C313" s="182" t="s">
        <v>537</v>
      </c>
      <c r="D313" s="163" t="s">
        <v>133</v>
      </c>
      <c r="E313" s="167">
        <v>112</v>
      </c>
      <c r="F313" s="235"/>
      <c r="G313" s="172">
        <f>ROUND(E313*F313,2)</f>
        <v>0</v>
      </c>
      <c r="H313" s="172">
        <v>0</v>
      </c>
      <c r="I313" s="172">
        <f>ROUND(E313*H313,2)</f>
        <v>0</v>
      </c>
      <c r="J313" s="172">
        <v>7.7</v>
      </c>
      <c r="K313" s="172">
        <f>ROUND(E313*J313,2)</f>
        <v>862.4</v>
      </c>
      <c r="L313" s="172">
        <v>21</v>
      </c>
      <c r="M313" s="172">
        <f>G313*(1+L313/100)</f>
        <v>0</v>
      </c>
      <c r="N313" s="172">
        <v>5.0000000000000002E-5</v>
      </c>
      <c r="O313" s="172">
        <f>ROUND(E313*N313,2)</f>
        <v>0.01</v>
      </c>
      <c r="P313" s="172">
        <v>0</v>
      </c>
      <c r="Q313" s="172">
        <f>ROUND(E313*P313,2)</f>
        <v>0</v>
      </c>
      <c r="R313" s="173" t="s">
        <v>510</v>
      </c>
      <c r="S313" s="172" t="s">
        <v>129</v>
      </c>
      <c r="T313" s="150"/>
      <c r="U313" s="150"/>
      <c r="V313" s="150"/>
      <c r="W313" s="150"/>
      <c r="X313" s="150"/>
      <c r="Y313" s="150"/>
      <c r="Z313" s="150"/>
      <c r="AA313" s="150"/>
      <c r="AB313" s="150"/>
      <c r="AC313" s="150"/>
      <c r="AD313" s="150" t="s">
        <v>130</v>
      </c>
      <c r="AE313" s="150"/>
      <c r="AF313" s="150"/>
      <c r="AG313" s="150"/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</row>
    <row r="314" spans="1:59" x14ac:dyDescent="0.2">
      <c r="A314" s="151">
        <v>118</v>
      </c>
      <c r="B314" s="161" t="s">
        <v>538</v>
      </c>
      <c r="C314" s="182" t="s">
        <v>539</v>
      </c>
      <c r="D314" s="163" t="s">
        <v>133</v>
      </c>
      <c r="E314" s="167">
        <v>56</v>
      </c>
      <c r="F314" s="235"/>
      <c r="G314" s="172">
        <f>ROUND(E314*F314,2)</f>
        <v>0</v>
      </c>
      <c r="H314" s="172">
        <v>0</v>
      </c>
      <c r="I314" s="172">
        <f>ROUND(E314*H314,2)</f>
        <v>0</v>
      </c>
      <c r="J314" s="172">
        <v>6.6</v>
      </c>
      <c r="K314" s="172">
        <f>ROUND(E314*J314,2)</f>
        <v>369.6</v>
      </c>
      <c r="L314" s="172">
        <v>21</v>
      </c>
      <c r="M314" s="172">
        <f>G314*(1+L314/100)</f>
        <v>0</v>
      </c>
      <c r="N314" s="172">
        <v>0</v>
      </c>
      <c r="O314" s="172">
        <f>ROUND(E314*N314,2)</f>
        <v>0</v>
      </c>
      <c r="P314" s="172">
        <v>0</v>
      </c>
      <c r="Q314" s="172">
        <f>ROUND(E314*P314,2)</f>
        <v>0</v>
      </c>
      <c r="R314" s="173" t="s">
        <v>510</v>
      </c>
      <c r="S314" s="172" t="s">
        <v>129</v>
      </c>
      <c r="AD314" t="s">
        <v>125</v>
      </c>
    </row>
    <row r="315" spans="1:59" outlineLevel="1" x14ac:dyDescent="0.2">
      <c r="A315" s="157" t="s">
        <v>124</v>
      </c>
      <c r="B315" s="162" t="s">
        <v>73</v>
      </c>
      <c r="C315" s="184" t="s">
        <v>74</v>
      </c>
      <c r="D315" s="165"/>
      <c r="E315" s="169"/>
      <c r="F315" s="174"/>
      <c r="G315" s="174">
        <f>SUM(G316:G354)</f>
        <v>0</v>
      </c>
      <c r="H315" s="174"/>
      <c r="I315" s="174">
        <f>SUM(I316:I354)</f>
        <v>0</v>
      </c>
      <c r="J315" s="174"/>
      <c r="K315" s="174">
        <f>SUM(K316:K354)</f>
        <v>22938.230000000003</v>
      </c>
      <c r="L315" s="174"/>
      <c r="M315" s="174">
        <f>SUM(M316:M354)</f>
        <v>0</v>
      </c>
      <c r="N315" s="174"/>
      <c r="O315" s="174">
        <f>SUM(O316:O354)</f>
        <v>0</v>
      </c>
      <c r="P315" s="174"/>
      <c r="Q315" s="174">
        <f>SUM(Q316:Q354)</f>
        <v>15.430000000000005</v>
      </c>
      <c r="R315" s="175"/>
      <c r="S315" s="174"/>
      <c r="T315" s="150"/>
      <c r="U315" s="150"/>
      <c r="V315" s="150"/>
      <c r="W315" s="150"/>
      <c r="X315" s="150"/>
      <c r="Y315" s="150"/>
      <c r="Z315" s="150"/>
      <c r="AA315" s="150"/>
      <c r="AB315" s="150"/>
      <c r="AC315" s="150"/>
      <c r="AD315" s="150" t="s">
        <v>130</v>
      </c>
      <c r="AE315" s="150"/>
      <c r="AF315" s="150"/>
      <c r="AG315" s="150"/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</row>
    <row r="316" spans="1:59" outlineLevel="1" x14ac:dyDescent="0.2">
      <c r="A316" s="151">
        <v>119</v>
      </c>
      <c r="B316" s="161" t="s">
        <v>540</v>
      </c>
      <c r="C316" s="182" t="s">
        <v>541</v>
      </c>
      <c r="D316" s="163" t="s">
        <v>140</v>
      </c>
      <c r="E316" s="167">
        <v>0.75</v>
      </c>
      <c r="F316" s="235"/>
      <c r="G316" s="172">
        <f>ROUND(E316*F316,2)</f>
        <v>0</v>
      </c>
      <c r="H316" s="172">
        <v>0</v>
      </c>
      <c r="I316" s="172">
        <f>ROUND(E316*H316,2)</f>
        <v>0</v>
      </c>
      <c r="J316" s="172">
        <v>2775</v>
      </c>
      <c r="K316" s="172">
        <f>ROUND(E316*J316,2)</f>
        <v>2081.25</v>
      </c>
      <c r="L316" s="172">
        <v>21</v>
      </c>
      <c r="M316" s="172">
        <f>G316*(1+L316/100)</f>
        <v>0</v>
      </c>
      <c r="N316" s="172">
        <v>0</v>
      </c>
      <c r="O316" s="172">
        <f>ROUND(E316*N316,2)</f>
        <v>0</v>
      </c>
      <c r="P316" s="172">
        <v>2</v>
      </c>
      <c r="Q316" s="172">
        <f>ROUND(E316*P316,2)</f>
        <v>1.5</v>
      </c>
      <c r="R316" s="173" t="s">
        <v>542</v>
      </c>
      <c r="S316" s="172" t="s">
        <v>129</v>
      </c>
      <c r="T316" s="150"/>
      <c r="U316" s="150"/>
      <c r="V316" s="150"/>
      <c r="W316" s="150"/>
      <c r="X316" s="150"/>
      <c r="Y316" s="150"/>
      <c r="Z316" s="150"/>
      <c r="AA316" s="150"/>
      <c r="AB316" s="150"/>
      <c r="AC316" s="150"/>
      <c r="AD316" s="150" t="s">
        <v>142</v>
      </c>
      <c r="AE316" s="150"/>
      <c r="AF316" s="150"/>
      <c r="AG316" s="150"/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</row>
    <row r="317" spans="1:59" outlineLevel="1" x14ac:dyDescent="0.2">
      <c r="A317" s="151"/>
      <c r="B317" s="161"/>
      <c r="C317" s="183" t="s">
        <v>543</v>
      </c>
      <c r="D317" s="164"/>
      <c r="E317" s="168">
        <v>0.75</v>
      </c>
      <c r="F317" s="172"/>
      <c r="G317" s="172"/>
      <c r="H317" s="172"/>
      <c r="I317" s="172"/>
      <c r="J317" s="172"/>
      <c r="K317" s="172"/>
      <c r="L317" s="172"/>
      <c r="M317" s="172"/>
      <c r="N317" s="172"/>
      <c r="O317" s="172"/>
      <c r="P317" s="172"/>
      <c r="Q317" s="172"/>
      <c r="R317" s="173"/>
      <c r="S317" s="172"/>
      <c r="T317" s="150"/>
      <c r="U317" s="150"/>
      <c r="V317" s="150"/>
      <c r="W317" s="150"/>
      <c r="X317" s="150"/>
      <c r="Y317" s="150"/>
      <c r="Z317" s="150"/>
      <c r="AA317" s="150"/>
      <c r="AB317" s="150"/>
      <c r="AC317" s="150"/>
      <c r="AD317" s="150" t="s">
        <v>130</v>
      </c>
      <c r="AE317" s="150"/>
      <c r="AF317" s="150"/>
      <c r="AG317" s="150"/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</row>
    <row r="318" spans="1:59" outlineLevel="1" x14ac:dyDescent="0.2">
      <c r="A318" s="151">
        <v>120</v>
      </c>
      <c r="B318" s="161" t="s">
        <v>544</v>
      </c>
      <c r="C318" s="182" t="s">
        <v>545</v>
      </c>
      <c r="D318" s="163" t="s">
        <v>140</v>
      </c>
      <c r="E318" s="167">
        <v>1.5</v>
      </c>
      <c r="F318" s="235"/>
      <c r="G318" s="172">
        <f>ROUND(E318*F318,2)</f>
        <v>0</v>
      </c>
      <c r="H318" s="172">
        <v>0</v>
      </c>
      <c r="I318" s="172">
        <f>ROUND(E318*H318,2)</f>
        <v>0</v>
      </c>
      <c r="J318" s="172">
        <v>2175</v>
      </c>
      <c r="K318" s="172">
        <f>ROUND(E318*J318,2)</f>
        <v>3262.5</v>
      </c>
      <c r="L318" s="172">
        <v>21</v>
      </c>
      <c r="M318" s="172">
        <f>G318*(1+L318/100)</f>
        <v>0</v>
      </c>
      <c r="N318" s="172">
        <v>1.47E-3</v>
      </c>
      <c r="O318" s="172">
        <f>ROUND(E318*N318,2)</f>
        <v>0</v>
      </c>
      <c r="P318" s="172">
        <v>2.2000000000000002</v>
      </c>
      <c r="Q318" s="172">
        <f>ROUND(E318*P318,2)</f>
        <v>3.3</v>
      </c>
      <c r="R318" s="173" t="s">
        <v>542</v>
      </c>
      <c r="S318" s="172" t="s">
        <v>129</v>
      </c>
      <c r="T318" s="150"/>
      <c r="U318" s="150"/>
      <c r="V318" s="150"/>
      <c r="W318" s="150"/>
      <c r="X318" s="150"/>
      <c r="Y318" s="150"/>
      <c r="Z318" s="150"/>
      <c r="AA318" s="150"/>
      <c r="AB318" s="150"/>
      <c r="AC318" s="150"/>
      <c r="AD318" s="150" t="s">
        <v>142</v>
      </c>
      <c r="AE318" s="150"/>
      <c r="AF318" s="150"/>
      <c r="AG318" s="150"/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</row>
    <row r="319" spans="1:59" outlineLevel="1" x14ac:dyDescent="0.2">
      <c r="A319" s="151"/>
      <c r="B319" s="161"/>
      <c r="C319" s="183" t="s">
        <v>546</v>
      </c>
      <c r="D319" s="164"/>
      <c r="E319" s="168">
        <v>1.5</v>
      </c>
      <c r="F319" s="172"/>
      <c r="G319" s="172"/>
      <c r="H319" s="172"/>
      <c r="I319" s="172"/>
      <c r="J319" s="172"/>
      <c r="K319" s="172"/>
      <c r="L319" s="172"/>
      <c r="M319" s="172"/>
      <c r="N319" s="172"/>
      <c r="O319" s="172"/>
      <c r="P319" s="172"/>
      <c r="Q319" s="172"/>
      <c r="R319" s="173"/>
      <c r="S319" s="172"/>
      <c r="T319" s="150"/>
      <c r="U319" s="150"/>
      <c r="V319" s="150"/>
      <c r="W319" s="150"/>
      <c r="X319" s="150"/>
      <c r="Y319" s="150"/>
      <c r="Z319" s="150"/>
      <c r="AA319" s="150"/>
      <c r="AB319" s="150"/>
      <c r="AC319" s="150"/>
      <c r="AD319" s="150" t="s">
        <v>130</v>
      </c>
      <c r="AE319" s="150"/>
      <c r="AF319" s="150"/>
      <c r="AG319" s="150"/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</row>
    <row r="320" spans="1:59" outlineLevel="1" x14ac:dyDescent="0.2">
      <c r="A320" s="151">
        <v>121</v>
      </c>
      <c r="B320" s="161" t="s">
        <v>547</v>
      </c>
      <c r="C320" s="182" t="s">
        <v>548</v>
      </c>
      <c r="D320" s="163" t="s">
        <v>137</v>
      </c>
      <c r="E320" s="167">
        <v>6</v>
      </c>
      <c r="F320" s="235"/>
      <c r="G320" s="172">
        <f>ROUND(E320*F320,2)</f>
        <v>0</v>
      </c>
      <c r="H320" s="172">
        <v>0</v>
      </c>
      <c r="I320" s="172">
        <f>ROUND(E320*H320,2)</f>
        <v>0</v>
      </c>
      <c r="J320" s="172">
        <v>187.5</v>
      </c>
      <c r="K320" s="172">
        <f>ROUND(E320*J320,2)</f>
        <v>1125</v>
      </c>
      <c r="L320" s="172">
        <v>21</v>
      </c>
      <c r="M320" s="172">
        <f>G320*(1+L320/100)</f>
        <v>0</v>
      </c>
      <c r="N320" s="172">
        <v>0</v>
      </c>
      <c r="O320" s="172">
        <f>ROUND(E320*N320,2)</f>
        <v>0</v>
      </c>
      <c r="P320" s="172">
        <v>7.0000000000000007E-2</v>
      </c>
      <c r="Q320" s="172">
        <f>ROUND(E320*P320,2)</f>
        <v>0.42</v>
      </c>
      <c r="R320" s="173" t="s">
        <v>542</v>
      </c>
      <c r="S320" s="172" t="s">
        <v>129</v>
      </c>
      <c r="T320" s="150"/>
      <c r="U320" s="150"/>
      <c r="V320" s="150"/>
      <c r="W320" s="150"/>
      <c r="X320" s="150"/>
      <c r="Y320" s="150"/>
      <c r="Z320" s="150"/>
      <c r="AA320" s="150"/>
      <c r="AB320" s="150"/>
      <c r="AC320" s="150"/>
      <c r="AD320" s="150" t="s">
        <v>142</v>
      </c>
      <c r="AE320" s="150"/>
      <c r="AF320" s="150"/>
      <c r="AG320" s="150"/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</row>
    <row r="321" spans="1:59" outlineLevel="1" x14ac:dyDescent="0.2">
      <c r="A321" s="151"/>
      <c r="B321" s="161"/>
      <c r="C321" s="183" t="s">
        <v>549</v>
      </c>
      <c r="D321" s="164"/>
      <c r="E321" s="168">
        <v>6</v>
      </c>
      <c r="F321" s="172"/>
      <c r="G321" s="172"/>
      <c r="H321" s="172"/>
      <c r="I321" s="172"/>
      <c r="J321" s="172"/>
      <c r="K321" s="172"/>
      <c r="L321" s="172"/>
      <c r="M321" s="172"/>
      <c r="N321" s="172"/>
      <c r="O321" s="172"/>
      <c r="P321" s="172"/>
      <c r="Q321" s="172"/>
      <c r="R321" s="173"/>
      <c r="S321" s="172"/>
      <c r="T321" s="150"/>
      <c r="U321" s="150"/>
      <c r="V321" s="150"/>
      <c r="W321" s="150"/>
      <c r="X321" s="150"/>
      <c r="Y321" s="150"/>
      <c r="Z321" s="150"/>
      <c r="AA321" s="150"/>
      <c r="AB321" s="150"/>
      <c r="AC321" s="150"/>
      <c r="AD321" s="150" t="s">
        <v>130</v>
      </c>
      <c r="AE321" s="150"/>
      <c r="AF321" s="150"/>
      <c r="AG321" s="150"/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</row>
    <row r="322" spans="1:59" outlineLevel="1" x14ac:dyDescent="0.2">
      <c r="A322" s="151">
        <v>122</v>
      </c>
      <c r="B322" s="161" t="s">
        <v>550</v>
      </c>
      <c r="C322" s="182" t="s">
        <v>551</v>
      </c>
      <c r="D322" s="163" t="s">
        <v>140</v>
      </c>
      <c r="E322" s="167">
        <v>2.86</v>
      </c>
      <c r="F322" s="235"/>
      <c r="G322" s="172">
        <f>ROUND(E322*F322,2)</f>
        <v>0</v>
      </c>
      <c r="H322" s="172">
        <v>0</v>
      </c>
      <c r="I322" s="172">
        <f>ROUND(E322*H322,2)</f>
        <v>0</v>
      </c>
      <c r="J322" s="172">
        <v>1405</v>
      </c>
      <c r="K322" s="172">
        <f>ROUND(E322*J322,2)</f>
        <v>4018.3</v>
      </c>
      <c r="L322" s="172">
        <v>21</v>
      </c>
      <c r="M322" s="172">
        <f>G322*(1+L322/100)</f>
        <v>0</v>
      </c>
      <c r="N322" s="172">
        <v>0</v>
      </c>
      <c r="O322" s="172">
        <f>ROUND(E322*N322,2)</f>
        <v>0</v>
      </c>
      <c r="P322" s="172">
        <v>1.6</v>
      </c>
      <c r="Q322" s="172">
        <f>ROUND(E322*P322,2)</f>
        <v>4.58</v>
      </c>
      <c r="R322" s="173" t="s">
        <v>542</v>
      </c>
      <c r="S322" s="172" t="s">
        <v>129</v>
      </c>
      <c r="T322" s="150"/>
      <c r="U322" s="150"/>
      <c r="V322" s="150"/>
      <c r="W322" s="150"/>
      <c r="X322" s="150"/>
      <c r="Y322" s="150"/>
      <c r="Z322" s="150"/>
      <c r="AA322" s="150"/>
      <c r="AB322" s="150"/>
      <c r="AC322" s="150"/>
      <c r="AD322" s="150" t="s">
        <v>142</v>
      </c>
      <c r="AE322" s="150"/>
      <c r="AF322" s="150"/>
      <c r="AG322" s="150"/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</row>
    <row r="323" spans="1:59" outlineLevel="1" x14ac:dyDescent="0.2">
      <c r="A323" s="151"/>
      <c r="B323" s="161"/>
      <c r="C323" s="183" t="s">
        <v>552</v>
      </c>
      <c r="D323" s="164"/>
      <c r="E323" s="168">
        <v>2.86</v>
      </c>
      <c r="F323" s="172"/>
      <c r="G323" s="172"/>
      <c r="H323" s="172"/>
      <c r="I323" s="172"/>
      <c r="J323" s="172"/>
      <c r="K323" s="172"/>
      <c r="L323" s="172"/>
      <c r="M323" s="172"/>
      <c r="N323" s="172"/>
      <c r="O323" s="172"/>
      <c r="P323" s="172"/>
      <c r="Q323" s="172"/>
      <c r="R323" s="173"/>
      <c r="S323" s="172"/>
      <c r="T323" s="150"/>
      <c r="U323" s="150"/>
      <c r="V323" s="150"/>
      <c r="W323" s="150"/>
      <c r="X323" s="150"/>
      <c r="Y323" s="150"/>
      <c r="Z323" s="150"/>
      <c r="AA323" s="150"/>
      <c r="AB323" s="150"/>
      <c r="AC323" s="150"/>
      <c r="AD323" s="150" t="s">
        <v>130</v>
      </c>
      <c r="AE323" s="150"/>
      <c r="AF323" s="150"/>
      <c r="AG323" s="150"/>
      <c r="AH323" s="150"/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</row>
    <row r="324" spans="1:59" outlineLevel="1" x14ac:dyDescent="0.2">
      <c r="A324" s="151">
        <v>123</v>
      </c>
      <c r="B324" s="161" t="s">
        <v>553</v>
      </c>
      <c r="C324" s="182" t="s">
        <v>554</v>
      </c>
      <c r="D324" s="163" t="s">
        <v>133</v>
      </c>
      <c r="E324" s="167">
        <v>1.04</v>
      </c>
      <c r="F324" s="235"/>
      <c r="G324" s="172">
        <f>ROUND(E324*F324,2)</f>
        <v>0</v>
      </c>
      <c r="H324" s="172">
        <v>0</v>
      </c>
      <c r="I324" s="172">
        <f>ROUND(E324*H324,2)</f>
        <v>0</v>
      </c>
      <c r="J324" s="172">
        <v>338.5</v>
      </c>
      <c r="K324" s="172">
        <f>ROUND(E324*J324,2)</f>
        <v>352.04</v>
      </c>
      <c r="L324" s="172">
        <v>21</v>
      </c>
      <c r="M324" s="172">
        <f>G324*(1+L324/100)</f>
        <v>0</v>
      </c>
      <c r="N324" s="172">
        <v>2.1900000000000001E-3</v>
      </c>
      <c r="O324" s="172">
        <f>ROUND(E324*N324,2)</f>
        <v>0</v>
      </c>
      <c r="P324" s="172">
        <v>7.4999999999999997E-2</v>
      </c>
      <c r="Q324" s="172">
        <f>ROUND(E324*P324,2)</f>
        <v>0.08</v>
      </c>
      <c r="R324" s="173" t="s">
        <v>542</v>
      </c>
      <c r="S324" s="172" t="s">
        <v>129</v>
      </c>
      <c r="T324" s="150"/>
      <c r="U324" s="150"/>
      <c r="V324" s="150"/>
      <c r="W324" s="150"/>
      <c r="X324" s="150"/>
      <c r="Y324" s="150"/>
      <c r="Z324" s="150"/>
      <c r="AA324" s="150"/>
      <c r="AB324" s="150"/>
      <c r="AC324" s="150"/>
      <c r="AD324" s="150" t="s">
        <v>142</v>
      </c>
      <c r="AE324" s="150"/>
      <c r="AF324" s="150"/>
      <c r="AG324" s="150"/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</row>
    <row r="325" spans="1:59" outlineLevel="1" x14ac:dyDescent="0.2">
      <c r="A325" s="151"/>
      <c r="B325" s="161"/>
      <c r="C325" s="183" t="s">
        <v>555</v>
      </c>
      <c r="D325" s="164"/>
      <c r="E325" s="168">
        <v>1.04</v>
      </c>
      <c r="F325" s="172"/>
      <c r="G325" s="172"/>
      <c r="H325" s="172"/>
      <c r="I325" s="172"/>
      <c r="J325" s="172"/>
      <c r="K325" s="172"/>
      <c r="L325" s="172"/>
      <c r="M325" s="172"/>
      <c r="N325" s="172"/>
      <c r="O325" s="172"/>
      <c r="P325" s="172"/>
      <c r="Q325" s="172"/>
      <c r="R325" s="173"/>
      <c r="S325" s="172"/>
      <c r="T325" s="150"/>
      <c r="U325" s="150"/>
      <c r="V325" s="150"/>
      <c r="W325" s="150"/>
      <c r="X325" s="150"/>
      <c r="Y325" s="150"/>
      <c r="Z325" s="150"/>
      <c r="AA325" s="150"/>
      <c r="AB325" s="150"/>
      <c r="AC325" s="150"/>
      <c r="AD325" s="150" t="s">
        <v>130</v>
      </c>
      <c r="AE325" s="150"/>
      <c r="AF325" s="150"/>
      <c r="AG325" s="150"/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</row>
    <row r="326" spans="1:59" outlineLevel="1" x14ac:dyDescent="0.2">
      <c r="A326" s="151">
        <v>124</v>
      </c>
      <c r="B326" s="161" t="s">
        <v>556</v>
      </c>
      <c r="C326" s="182" t="s">
        <v>557</v>
      </c>
      <c r="D326" s="163" t="s">
        <v>133</v>
      </c>
      <c r="E326" s="167">
        <v>2.76</v>
      </c>
      <c r="F326" s="235"/>
      <c r="G326" s="172">
        <f>ROUND(E326*F326,2)</f>
        <v>0</v>
      </c>
      <c r="H326" s="172">
        <v>0</v>
      </c>
      <c r="I326" s="172">
        <f>ROUND(E326*H326,2)</f>
        <v>0</v>
      </c>
      <c r="J326" s="172">
        <v>206</v>
      </c>
      <c r="K326" s="172">
        <f>ROUND(E326*J326,2)</f>
        <v>568.55999999999995</v>
      </c>
      <c r="L326" s="172">
        <v>21</v>
      </c>
      <c r="M326" s="172">
        <f>G326*(1+L326/100)</f>
        <v>0</v>
      </c>
      <c r="N326" s="172">
        <v>1E-3</v>
      </c>
      <c r="O326" s="172">
        <f>ROUND(E326*N326,2)</f>
        <v>0</v>
      </c>
      <c r="P326" s="172">
        <v>0</v>
      </c>
      <c r="Q326" s="172">
        <f>ROUND(E326*P326,2)</f>
        <v>0</v>
      </c>
      <c r="R326" s="173" t="s">
        <v>542</v>
      </c>
      <c r="S326" s="172" t="s">
        <v>129</v>
      </c>
      <c r="T326" s="150"/>
      <c r="U326" s="150"/>
      <c r="V326" s="150"/>
      <c r="W326" s="150"/>
      <c r="X326" s="150"/>
      <c r="Y326" s="150"/>
      <c r="Z326" s="150"/>
      <c r="AA326" s="150"/>
      <c r="AB326" s="150"/>
      <c r="AC326" s="150"/>
      <c r="AD326" s="150" t="s">
        <v>142</v>
      </c>
      <c r="AE326" s="150"/>
      <c r="AF326" s="150"/>
      <c r="AG326" s="150"/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</row>
    <row r="327" spans="1:59" outlineLevel="1" x14ac:dyDescent="0.2">
      <c r="A327" s="151"/>
      <c r="B327" s="161"/>
      <c r="C327" s="183" t="s">
        <v>558</v>
      </c>
      <c r="D327" s="164"/>
      <c r="E327" s="168">
        <v>2.76</v>
      </c>
      <c r="F327" s="172"/>
      <c r="G327" s="172"/>
      <c r="H327" s="172"/>
      <c r="I327" s="172"/>
      <c r="J327" s="172"/>
      <c r="K327" s="172"/>
      <c r="L327" s="172"/>
      <c r="M327" s="172"/>
      <c r="N327" s="172"/>
      <c r="O327" s="172"/>
      <c r="P327" s="172"/>
      <c r="Q327" s="172"/>
      <c r="R327" s="173"/>
      <c r="S327" s="172"/>
      <c r="T327" s="150"/>
      <c r="U327" s="150"/>
      <c r="V327" s="150"/>
      <c r="W327" s="150"/>
      <c r="X327" s="150"/>
      <c r="Y327" s="150"/>
      <c r="Z327" s="150"/>
      <c r="AA327" s="150"/>
      <c r="AB327" s="150"/>
      <c r="AC327" s="150"/>
      <c r="AD327" s="150" t="s">
        <v>130</v>
      </c>
      <c r="AE327" s="150"/>
      <c r="AF327" s="150"/>
      <c r="AG327" s="150"/>
      <c r="AH327" s="150"/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</row>
    <row r="328" spans="1:59" outlineLevel="1" x14ac:dyDescent="0.2">
      <c r="A328" s="151">
        <v>125</v>
      </c>
      <c r="B328" s="161" t="s">
        <v>559</v>
      </c>
      <c r="C328" s="182" t="s">
        <v>560</v>
      </c>
      <c r="D328" s="163" t="s">
        <v>133</v>
      </c>
      <c r="E328" s="167">
        <v>4</v>
      </c>
      <c r="F328" s="235"/>
      <c r="G328" s="172">
        <f>ROUND(E328*F328,2)</f>
        <v>0</v>
      </c>
      <c r="H328" s="172">
        <v>0</v>
      </c>
      <c r="I328" s="172">
        <f>ROUND(E328*H328,2)</f>
        <v>0</v>
      </c>
      <c r="J328" s="172">
        <v>306</v>
      </c>
      <c r="K328" s="172">
        <f>ROUND(E328*J328,2)</f>
        <v>1224</v>
      </c>
      <c r="L328" s="172">
        <v>21</v>
      </c>
      <c r="M328" s="172">
        <f>G328*(1+L328/100)</f>
        <v>0</v>
      </c>
      <c r="N328" s="172">
        <v>1.17E-3</v>
      </c>
      <c r="O328" s="172">
        <f>ROUND(E328*N328,2)</f>
        <v>0</v>
      </c>
      <c r="P328" s="172">
        <v>7.5999999999999998E-2</v>
      </c>
      <c r="Q328" s="172">
        <f>ROUND(E328*P328,2)</f>
        <v>0.3</v>
      </c>
      <c r="R328" s="173" t="s">
        <v>542</v>
      </c>
      <c r="S328" s="172" t="s">
        <v>129</v>
      </c>
      <c r="T328" s="150"/>
      <c r="U328" s="150"/>
      <c r="V328" s="150"/>
      <c r="W328" s="150"/>
      <c r="X328" s="150"/>
      <c r="Y328" s="150"/>
      <c r="Z328" s="150"/>
      <c r="AA328" s="150"/>
      <c r="AB328" s="150"/>
      <c r="AC328" s="150"/>
      <c r="AD328" s="150" t="s">
        <v>142</v>
      </c>
      <c r="AE328" s="150"/>
      <c r="AF328" s="150"/>
      <c r="AG328" s="150"/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</row>
    <row r="329" spans="1:59" outlineLevel="1" x14ac:dyDescent="0.2">
      <c r="A329" s="151"/>
      <c r="B329" s="161"/>
      <c r="C329" s="183" t="s">
        <v>561</v>
      </c>
      <c r="D329" s="164"/>
      <c r="E329" s="168">
        <v>2</v>
      </c>
      <c r="F329" s="172"/>
      <c r="G329" s="172"/>
      <c r="H329" s="172"/>
      <c r="I329" s="172"/>
      <c r="J329" s="172"/>
      <c r="K329" s="172"/>
      <c r="L329" s="172"/>
      <c r="M329" s="172"/>
      <c r="N329" s="172"/>
      <c r="O329" s="172"/>
      <c r="P329" s="172"/>
      <c r="Q329" s="172"/>
      <c r="R329" s="173"/>
      <c r="S329" s="172"/>
      <c r="T329" s="150"/>
      <c r="U329" s="150"/>
      <c r="V329" s="150"/>
      <c r="W329" s="150"/>
      <c r="X329" s="150"/>
      <c r="Y329" s="150"/>
      <c r="Z329" s="150"/>
      <c r="AA329" s="150"/>
      <c r="AB329" s="150"/>
      <c r="AC329" s="150"/>
      <c r="AD329" s="150" t="s">
        <v>142</v>
      </c>
      <c r="AE329" s="150"/>
      <c r="AF329" s="150"/>
      <c r="AG329" s="150"/>
      <c r="AH329" s="150"/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</row>
    <row r="330" spans="1:59" outlineLevel="1" x14ac:dyDescent="0.2">
      <c r="A330" s="151"/>
      <c r="B330" s="161"/>
      <c r="C330" s="183" t="s">
        <v>562</v>
      </c>
      <c r="D330" s="164"/>
      <c r="E330" s="168">
        <v>2</v>
      </c>
      <c r="F330" s="172"/>
      <c r="G330" s="172"/>
      <c r="H330" s="172"/>
      <c r="I330" s="172"/>
      <c r="J330" s="172"/>
      <c r="K330" s="172"/>
      <c r="L330" s="172"/>
      <c r="M330" s="172"/>
      <c r="N330" s="172"/>
      <c r="O330" s="172"/>
      <c r="P330" s="172"/>
      <c r="Q330" s="172"/>
      <c r="R330" s="173"/>
      <c r="S330" s="172"/>
      <c r="T330" s="150"/>
      <c r="U330" s="150"/>
      <c r="V330" s="150"/>
      <c r="W330" s="150"/>
      <c r="X330" s="150"/>
      <c r="Y330" s="150"/>
      <c r="Z330" s="150"/>
      <c r="AA330" s="150"/>
      <c r="AB330" s="150"/>
      <c r="AC330" s="150"/>
      <c r="AD330" s="150" t="s">
        <v>130</v>
      </c>
      <c r="AE330" s="150"/>
      <c r="AF330" s="150"/>
      <c r="AG330" s="150"/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</row>
    <row r="331" spans="1:59" outlineLevel="1" x14ac:dyDescent="0.2">
      <c r="A331" s="151">
        <v>126</v>
      </c>
      <c r="B331" s="161" t="s">
        <v>563</v>
      </c>
      <c r="C331" s="182" t="s">
        <v>564</v>
      </c>
      <c r="D331" s="163" t="s">
        <v>133</v>
      </c>
      <c r="E331" s="167">
        <v>3.3</v>
      </c>
      <c r="F331" s="235"/>
      <c r="G331" s="172">
        <f>ROUND(E331*F331,2)</f>
        <v>0</v>
      </c>
      <c r="H331" s="172">
        <v>0</v>
      </c>
      <c r="I331" s="172">
        <f>ROUND(E331*H331,2)</f>
        <v>0</v>
      </c>
      <c r="J331" s="172">
        <v>237</v>
      </c>
      <c r="K331" s="172">
        <f>ROUND(E331*J331,2)</f>
        <v>782.1</v>
      </c>
      <c r="L331" s="172">
        <v>21</v>
      </c>
      <c r="M331" s="172">
        <f>G331*(1+L331/100)</f>
        <v>0</v>
      </c>
      <c r="N331" s="172">
        <v>1E-3</v>
      </c>
      <c r="O331" s="172">
        <f>ROUND(E331*N331,2)</f>
        <v>0</v>
      </c>
      <c r="P331" s="172">
        <v>6.3E-2</v>
      </c>
      <c r="Q331" s="172">
        <f>ROUND(E331*P331,2)</f>
        <v>0.21</v>
      </c>
      <c r="R331" s="173" t="s">
        <v>542</v>
      </c>
      <c r="S331" s="172" t="s">
        <v>129</v>
      </c>
      <c r="T331" s="150"/>
      <c r="U331" s="150"/>
      <c r="V331" s="150"/>
      <c r="W331" s="150"/>
      <c r="X331" s="150"/>
      <c r="Y331" s="150"/>
      <c r="Z331" s="150"/>
      <c r="AA331" s="150"/>
      <c r="AB331" s="150"/>
      <c r="AC331" s="150"/>
      <c r="AD331" s="150" t="s">
        <v>142</v>
      </c>
      <c r="AE331" s="150"/>
      <c r="AF331" s="150"/>
      <c r="AG331" s="150"/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</row>
    <row r="332" spans="1:59" outlineLevel="1" x14ac:dyDescent="0.2">
      <c r="A332" s="151"/>
      <c r="B332" s="161"/>
      <c r="C332" s="183" t="s">
        <v>565</v>
      </c>
      <c r="D332" s="164"/>
      <c r="E332" s="168">
        <v>3.3</v>
      </c>
      <c r="F332" s="172"/>
      <c r="G332" s="172"/>
      <c r="H332" s="172"/>
      <c r="I332" s="172"/>
      <c r="J332" s="172"/>
      <c r="K332" s="172"/>
      <c r="L332" s="172"/>
      <c r="M332" s="172"/>
      <c r="N332" s="172"/>
      <c r="O332" s="172"/>
      <c r="P332" s="172"/>
      <c r="Q332" s="172"/>
      <c r="R332" s="173"/>
      <c r="S332" s="172"/>
      <c r="T332" s="150"/>
      <c r="U332" s="150"/>
      <c r="V332" s="150"/>
      <c r="W332" s="150"/>
      <c r="X332" s="150"/>
      <c r="Y332" s="150"/>
      <c r="Z332" s="150"/>
      <c r="AA332" s="150"/>
      <c r="AB332" s="150"/>
      <c r="AC332" s="150"/>
      <c r="AD332" s="150" t="s">
        <v>130</v>
      </c>
      <c r="AE332" s="150"/>
      <c r="AF332" s="150"/>
      <c r="AG332" s="150"/>
      <c r="AH332" s="150"/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</row>
    <row r="333" spans="1:59" outlineLevel="1" x14ac:dyDescent="0.2">
      <c r="A333" s="151">
        <v>127</v>
      </c>
      <c r="B333" s="161" t="s">
        <v>566</v>
      </c>
      <c r="C333" s="182" t="s">
        <v>567</v>
      </c>
      <c r="D333" s="163" t="s">
        <v>133</v>
      </c>
      <c r="E333" s="167">
        <v>4</v>
      </c>
      <c r="F333" s="235"/>
      <c r="G333" s="172">
        <f>ROUND(E333*F333,2)</f>
        <v>0</v>
      </c>
      <c r="H333" s="172">
        <v>0</v>
      </c>
      <c r="I333" s="172">
        <f>ROUND(E333*H333,2)</f>
        <v>0</v>
      </c>
      <c r="J333" s="172">
        <v>140.5</v>
      </c>
      <c r="K333" s="172">
        <f>ROUND(E333*J333,2)</f>
        <v>562</v>
      </c>
      <c r="L333" s="172">
        <v>21</v>
      </c>
      <c r="M333" s="172">
        <f>G333*(1+L333/100)</f>
        <v>0</v>
      </c>
      <c r="N333" s="172">
        <v>5.4000000000000001E-4</v>
      </c>
      <c r="O333" s="172">
        <f>ROUND(E333*N333,2)</f>
        <v>0</v>
      </c>
      <c r="P333" s="172">
        <v>0.27</v>
      </c>
      <c r="Q333" s="172">
        <f>ROUND(E333*P333,2)</f>
        <v>1.08</v>
      </c>
      <c r="R333" s="173" t="s">
        <v>542</v>
      </c>
      <c r="S333" s="172" t="s">
        <v>129</v>
      </c>
      <c r="T333" s="150"/>
      <c r="U333" s="150"/>
      <c r="V333" s="150"/>
      <c r="W333" s="150"/>
      <c r="X333" s="150"/>
      <c r="Y333" s="150"/>
      <c r="Z333" s="150"/>
      <c r="AA333" s="150"/>
      <c r="AB333" s="150"/>
      <c r="AC333" s="150"/>
      <c r="AD333" s="150" t="s">
        <v>142</v>
      </c>
      <c r="AE333" s="150"/>
      <c r="AF333" s="150"/>
      <c r="AG333" s="150"/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</row>
    <row r="334" spans="1:59" outlineLevel="1" x14ac:dyDescent="0.2">
      <c r="A334" s="151"/>
      <c r="B334" s="161"/>
      <c r="C334" s="183" t="s">
        <v>568</v>
      </c>
      <c r="D334" s="164"/>
      <c r="E334" s="168">
        <v>4</v>
      </c>
      <c r="F334" s="172"/>
      <c r="G334" s="172"/>
      <c r="H334" s="172"/>
      <c r="I334" s="172"/>
      <c r="J334" s="172"/>
      <c r="K334" s="172"/>
      <c r="L334" s="172"/>
      <c r="M334" s="172"/>
      <c r="N334" s="172"/>
      <c r="O334" s="172"/>
      <c r="P334" s="172"/>
      <c r="Q334" s="172"/>
      <c r="R334" s="173"/>
      <c r="S334" s="172"/>
      <c r="T334" s="150"/>
      <c r="U334" s="150"/>
      <c r="V334" s="150"/>
      <c r="W334" s="150"/>
      <c r="X334" s="150"/>
      <c r="Y334" s="150"/>
      <c r="Z334" s="150"/>
      <c r="AA334" s="150"/>
      <c r="AB334" s="150"/>
      <c r="AC334" s="150"/>
      <c r="AD334" s="150" t="s">
        <v>130</v>
      </c>
      <c r="AE334" s="150"/>
      <c r="AF334" s="150"/>
      <c r="AG334" s="150"/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</row>
    <row r="335" spans="1:59" outlineLevel="1" x14ac:dyDescent="0.2">
      <c r="A335" s="151">
        <v>128</v>
      </c>
      <c r="B335" s="161" t="s">
        <v>569</v>
      </c>
      <c r="C335" s="182" t="s">
        <v>570</v>
      </c>
      <c r="D335" s="163" t="s">
        <v>140</v>
      </c>
      <c r="E335" s="167">
        <v>0.77</v>
      </c>
      <c r="F335" s="235"/>
      <c r="G335" s="172">
        <f>ROUND(E335*F335,2)</f>
        <v>0</v>
      </c>
      <c r="H335" s="172">
        <v>0</v>
      </c>
      <c r="I335" s="172">
        <f>ROUND(E335*H335,2)</f>
        <v>0</v>
      </c>
      <c r="J335" s="172">
        <v>1697</v>
      </c>
      <c r="K335" s="172">
        <f>ROUND(E335*J335,2)</f>
        <v>1306.69</v>
      </c>
      <c r="L335" s="172">
        <v>21</v>
      </c>
      <c r="M335" s="172">
        <f>G335*(1+L335/100)</f>
        <v>0</v>
      </c>
      <c r="N335" s="172">
        <v>1.82E-3</v>
      </c>
      <c r="O335" s="172">
        <f>ROUND(E335*N335,2)</f>
        <v>0</v>
      </c>
      <c r="P335" s="172">
        <v>1.95</v>
      </c>
      <c r="Q335" s="172">
        <f>ROUND(E335*P335,2)</f>
        <v>1.5</v>
      </c>
      <c r="R335" s="173" t="s">
        <v>542</v>
      </c>
      <c r="S335" s="172" t="s">
        <v>129</v>
      </c>
      <c r="T335" s="150"/>
      <c r="U335" s="150"/>
      <c r="V335" s="150"/>
      <c r="W335" s="150"/>
      <c r="X335" s="150"/>
      <c r="Y335" s="150"/>
      <c r="Z335" s="150"/>
      <c r="AA335" s="150"/>
      <c r="AB335" s="150"/>
      <c r="AC335" s="150"/>
      <c r="AD335" s="150" t="s">
        <v>142</v>
      </c>
      <c r="AE335" s="150"/>
      <c r="AF335" s="150"/>
      <c r="AG335" s="150"/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</row>
    <row r="336" spans="1:59" outlineLevel="1" x14ac:dyDescent="0.2">
      <c r="A336" s="151"/>
      <c r="B336" s="161"/>
      <c r="C336" s="183" t="s">
        <v>571</v>
      </c>
      <c r="D336" s="164"/>
      <c r="E336" s="168">
        <v>0.77</v>
      </c>
      <c r="F336" s="172"/>
      <c r="G336" s="172"/>
      <c r="H336" s="172"/>
      <c r="I336" s="172"/>
      <c r="J336" s="172"/>
      <c r="K336" s="172"/>
      <c r="L336" s="172"/>
      <c r="M336" s="172"/>
      <c r="N336" s="172"/>
      <c r="O336" s="172"/>
      <c r="P336" s="172"/>
      <c r="Q336" s="172"/>
      <c r="R336" s="173"/>
      <c r="S336" s="172"/>
      <c r="T336" s="150"/>
      <c r="U336" s="150"/>
      <c r="V336" s="150"/>
      <c r="W336" s="150"/>
      <c r="X336" s="150"/>
      <c r="Y336" s="150"/>
      <c r="Z336" s="150"/>
      <c r="AA336" s="150"/>
      <c r="AB336" s="150"/>
      <c r="AC336" s="150"/>
      <c r="AD336" s="150" t="s">
        <v>130</v>
      </c>
      <c r="AE336" s="150"/>
      <c r="AF336" s="150"/>
      <c r="AG336" s="150"/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</row>
    <row r="337" spans="1:59" outlineLevel="1" x14ac:dyDescent="0.2">
      <c r="A337" s="151">
        <v>129</v>
      </c>
      <c r="B337" s="161" t="s">
        <v>572</v>
      </c>
      <c r="C337" s="182" t="s">
        <v>573</v>
      </c>
      <c r="D337" s="163" t="s">
        <v>127</v>
      </c>
      <c r="E337" s="167">
        <v>7</v>
      </c>
      <c r="F337" s="235"/>
      <c r="G337" s="172">
        <f>ROUND(E337*F337,2)</f>
        <v>0</v>
      </c>
      <c r="H337" s="172">
        <v>0</v>
      </c>
      <c r="I337" s="172">
        <f>ROUND(E337*H337,2)</f>
        <v>0</v>
      </c>
      <c r="J337" s="172">
        <v>221.5</v>
      </c>
      <c r="K337" s="172">
        <f>ROUND(E337*J337,2)</f>
        <v>1550.5</v>
      </c>
      <c r="L337" s="172">
        <v>21</v>
      </c>
      <c r="M337" s="172">
        <f>G337*(1+L337/100)</f>
        <v>0</v>
      </c>
      <c r="N337" s="172">
        <v>4.8999999999999998E-4</v>
      </c>
      <c r="O337" s="172">
        <f>ROUND(E337*N337,2)</f>
        <v>0</v>
      </c>
      <c r="P337" s="172">
        <v>3.1E-2</v>
      </c>
      <c r="Q337" s="172">
        <f>ROUND(E337*P337,2)</f>
        <v>0.22</v>
      </c>
      <c r="R337" s="173" t="s">
        <v>542</v>
      </c>
      <c r="S337" s="172" t="s">
        <v>129</v>
      </c>
      <c r="T337" s="150"/>
      <c r="U337" s="150"/>
      <c r="V337" s="150"/>
      <c r="W337" s="150"/>
      <c r="X337" s="150"/>
      <c r="Y337" s="150"/>
      <c r="Z337" s="150"/>
      <c r="AA337" s="150"/>
      <c r="AB337" s="150"/>
      <c r="AC337" s="150"/>
      <c r="AD337" s="150" t="s">
        <v>142</v>
      </c>
      <c r="AE337" s="150"/>
      <c r="AF337" s="150"/>
      <c r="AG337" s="150"/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</row>
    <row r="338" spans="1:59" outlineLevel="1" x14ac:dyDescent="0.2">
      <c r="A338" s="151"/>
      <c r="B338" s="161"/>
      <c r="C338" s="183" t="s">
        <v>574</v>
      </c>
      <c r="D338" s="164"/>
      <c r="E338" s="168">
        <v>7</v>
      </c>
      <c r="F338" s="172"/>
      <c r="G338" s="172"/>
      <c r="H338" s="172"/>
      <c r="I338" s="172"/>
      <c r="J338" s="172"/>
      <c r="K338" s="172"/>
      <c r="L338" s="172"/>
      <c r="M338" s="172"/>
      <c r="N338" s="172"/>
      <c r="O338" s="172"/>
      <c r="P338" s="172"/>
      <c r="Q338" s="172"/>
      <c r="R338" s="173"/>
      <c r="S338" s="172"/>
      <c r="T338" s="150"/>
      <c r="U338" s="150"/>
      <c r="V338" s="150"/>
      <c r="W338" s="150"/>
      <c r="X338" s="150"/>
      <c r="Y338" s="150"/>
      <c r="Z338" s="150"/>
      <c r="AA338" s="150"/>
      <c r="AB338" s="150"/>
      <c r="AC338" s="150"/>
      <c r="AD338" s="150" t="s">
        <v>130</v>
      </c>
      <c r="AE338" s="150"/>
      <c r="AF338" s="150"/>
      <c r="AG338" s="150"/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</row>
    <row r="339" spans="1:59" outlineLevel="1" x14ac:dyDescent="0.2">
      <c r="A339" s="151">
        <v>130</v>
      </c>
      <c r="B339" s="161" t="s">
        <v>575</v>
      </c>
      <c r="C339" s="182" t="s">
        <v>576</v>
      </c>
      <c r="D339" s="163" t="s">
        <v>137</v>
      </c>
      <c r="E339" s="167">
        <v>6.5</v>
      </c>
      <c r="F339" s="235"/>
      <c r="G339" s="172">
        <f>ROUND(E339*F339,2)</f>
        <v>0</v>
      </c>
      <c r="H339" s="172">
        <v>0</v>
      </c>
      <c r="I339" s="172">
        <f>ROUND(E339*H339,2)</f>
        <v>0</v>
      </c>
      <c r="J339" s="172">
        <v>68.3</v>
      </c>
      <c r="K339" s="172">
        <f>ROUND(E339*J339,2)</f>
        <v>443.95</v>
      </c>
      <c r="L339" s="172">
        <v>21</v>
      </c>
      <c r="M339" s="172">
        <f>G339*(1+L339/100)</f>
        <v>0</v>
      </c>
      <c r="N339" s="172">
        <v>0</v>
      </c>
      <c r="O339" s="172">
        <f>ROUND(E339*N339,2)</f>
        <v>0</v>
      </c>
      <c r="P339" s="172">
        <v>7.0000000000000001E-3</v>
      </c>
      <c r="Q339" s="172">
        <f>ROUND(E339*P339,2)</f>
        <v>0.05</v>
      </c>
      <c r="R339" s="173" t="s">
        <v>542</v>
      </c>
      <c r="S339" s="172" t="s">
        <v>129</v>
      </c>
      <c r="T339" s="150"/>
      <c r="U339" s="150"/>
      <c r="V339" s="150"/>
      <c r="W339" s="150"/>
      <c r="X339" s="150"/>
      <c r="Y339" s="150"/>
      <c r="Z339" s="150"/>
      <c r="AA339" s="150"/>
      <c r="AB339" s="150"/>
      <c r="AC339" s="150"/>
      <c r="AD339" s="150" t="s">
        <v>142</v>
      </c>
      <c r="AE339" s="150"/>
      <c r="AF339" s="150"/>
      <c r="AG339" s="150"/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</row>
    <row r="340" spans="1:59" outlineLevel="1" x14ac:dyDescent="0.2">
      <c r="A340" s="151"/>
      <c r="B340" s="161"/>
      <c r="C340" s="183" t="s">
        <v>577</v>
      </c>
      <c r="D340" s="164"/>
      <c r="E340" s="168">
        <v>6.5</v>
      </c>
      <c r="F340" s="172"/>
      <c r="G340" s="172"/>
      <c r="H340" s="172"/>
      <c r="I340" s="172"/>
      <c r="J340" s="172"/>
      <c r="K340" s="172"/>
      <c r="L340" s="172"/>
      <c r="M340" s="172"/>
      <c r="N340" s="172"/>
      <c r="O340" s="172"/>
      <c r="P340" s="172"/>
      <c r="Q340" s="172"/>
      <c r="R340" s="173"/>
      <c r="S340" s="172"/>
      <c r="T340" s="150"/>
      <c r="U340" s="150"/>
      <c r="V340" s="150"/>
      <c r="W340" s="150"/>
      <c r="X340" s="150"/>
      <c r="Y340" s="150"/>
      <c r="Z340" s="150"/>
      <c r="AA340" s="150"/>
      <c r="AB340" s="150"/>
      <c r="AC340" s="150"/>
      <c r="AD340" s="150" t="s">
        <v>130</v>
      </c>
      <c r="AE340" s="150"/>
      <c r="AF340" s="150"/>
      <c r="AG340" s="150"/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</row>
    <row r="341" spans="1:59" outlineLevel="1" x14ac:dyDescent="0.2">
      <c r="A341" s="151">
        <v>131</v>
      </c>
      <c r="B341" s="161" t="s">
        <v>578</v>
      </c>
      <c r="C341" s="182" t="s">
        <v>579</v>
      </c>
      <c r="D341" s="163" t="s">
        <v>137</v>
      </c>
      <c r="E341" s="167">
        <v>2.75</v>
      </c>
      <c r="F341" s="235"/>
      <c r="G341" s="172">
        <f>ROUND(E341*F341,2)</f>
        <v>0</v>
      </c>
      <c r="H341" s="172">
        <v>0</v>
      </c>
      <c r="I341" s="172">
        <f>ROUND(E341*H341,2)</f>
        <v>0</v>
      </c>
      <c r="J341" s="172">
        <v>111</v>
      </c>
      <c r="K341" s="172">
        <f>ROUND(E341*J341,2)</f>
        <v>305.25</v>
      </c>
      <c r="L341" s="172">
        <v>21</v>
      </c>
      <c r="M341" s="172">
        <f>G341*(1+L341/100)</f>
        <v>0</v>
      </c>
      <c r="N341" s="172">
        <v>0</v>
      </c>
      <c r="O341" s="172">
        <f>ROUND(E341*N341,2)</f>
        <v>0</v>
      </c>
      <c r="P341" s="172">
        <v>8.9999999999999993E-3</v>
      </c>
      <c r="Q341" s="172">
        <f>ROUND(E341*P341,2)</f>
        <v>0.02</v>
      </c>
      <c r="R341" s="173" t="s">
        <v>542</v>
      </c>
      <c r="S341" s="172" t="s">
        <v>129</v>
      </c>
      <c r="T341" s="150"/>
      <c r="U341" s="150"/>
      <c r="V341" s="150"/>
      <c r="W341" s="150"/>
      <c r="X341" s="150"/>
      <c r="Y341" s="150"/>
      <c r="Z341" s="150"/>
      <c r="AA341" s="150"/>
      <c r="AB341" s="150"/>
      <c r="AC341" s="150"/>
      <c r="AD341" s="150" t="s">
        <v>130</v>
      </c>
      <c r="AE341" s="150"/>
      <c r="AF341" s="150"/>
      <c r="AG341" s="150"/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</row>
    <row r="342" spans="1:59" outlineLevel="1" x14ac:dyDescent="0.2">
      <c r="A342" s="151">
        <v>132</v>
      </c>
      <c r="B342" s="161" t="s">
        <v>580</v>
      </c>
      <c r="C342" s="182" t="s">
        <v>581</v>
      </c>
      <c r="D342" s="163" t="s">
        <v>137</v>
      </c>
      <c r="E342" s="167">
        <v>3</v>
      </c>
      <c r="F342" s="235"/>
      <c r="G342" s="172">
        <f>ROUND(E342*F342,2)</f>
        <v>0</v>
      </c>
      <c r="H342" s="172">
        <v>0</v>
      </c>
      <c r="I342" s="172">
        <f>ROUND(E342*H342,2)</f>
        <v>0</v>
      </c>
      <c r="J342" s="172">
        <v>187</v>
      </c>
      <c r="K342" s="172">
        <f>ROUND(E342*J342,2)</f>
        <v>561</v>
      </c>
      <c r="L342" s="172">
        <v>21</v>
      </c>
      <c r="M342" s="172">
        <f>G342*(1+L342/100)</f>
        <v>0</v>
      </c>
      <c r="N342" s="172">
        <v>0</v>
      </c>
      <c r="O342" s="172">
        <f>ROUND(E342*N342,2)</f>
        <v>0</v>
      </c>
      <c r="P342" s="172">
        <v>1.4999999999999999E-2</v>
      </c>
      <c r="Q342" s="172">
        <f>ROUND(E342*P342,2)</f>
        <v>0.05</v>
      </c>
      <c r="R342" s="173" t="s">
        <v>542</v>
      </c>
      <c r="S342" s="172" t="s">
        <v>129</v>
      </c>
      <c r="T342" s="150"/>
      <c r="U342" s="150"/>
      <c r="V342" s="150"/>
      <c r="W342" s="150"/>
      <c r="X342" s="150"/>
      <c r="Y342" s="150"/>
      <c r="Z342" s="150"/>
      <c r="AA342" s="150"/>
      <c r="AB342" s="150"/>
      <c r="AC342" s="150"/>
      <c r="AD342" s="150" t="s">
        <v>130</v>
      </c>
      <c r="AE342" s="150"/>
      <c r="AF342" s="150"/>
      <c r="AG342" s="150"/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</row>
    <row r="343" spans="1:59" outlineLevel="1" x14ac:dyDescent="0.2">
      <c r="A343" s="151">
        <v>133</v>
      </c>
      <c r="B343" s="161" t="s">
        <v>582</v>
      </c>
      <c r="C343" s="182" t="s">
        <v>583</v>
      </c>
      <c r="D343" s="163" t="s">
        <v>137</v>
      </c>
      <c r="E343" s="167">
        <v>8.3000000000000007</v>
      </c>
      <c r="F343" s="235"/>
      <c r="G343" s="172">
        <f>ROUND(E343*F343,2)</f>
        <v>0</v>
      </c>
      <c r="H343" s="172">
        <v>0</v>
      </c>
      <c r="I343" s="172">
        <f>ROUND(E343*H343,2)</f>
        <v>0</v>
      </c>
      <c r="J343" s="172">
        <v>246.5</v>
      </c>
      <c r="K343" s="172">
        <f>ROUND(E343*J343,2)</f>
        <v>2045.95</v>
      </c>
      <c r="L343" s="172">
        <v>21</v>
      </c>
      <c r="M343" s="172">
        <f>G343*(1+L343/100)</f>
        <v>0</v>
      </c>
      <c r="N343" s="172">
        <v>0</v>
      </c>
      <c r="O343" s="172">
        <f>ROUND(E343*N343,2)</f>
        <v>0</v>
      </c>
      <c r="P343" s="172">
        <v>6.5000000000000002E-2</v>
      </c>
      <c r="Q343" s="172">
        <f>ROUND(E343*P343,2)</f>
        <v>0.54</v>
      </c>
      <c r="R343" s="173" t="s">
        <v>542</v>
      </c>
      <c r="S343" s="172" t="s">
        <v>129</v>
      </c>
      <c r="T343" s="150"/>
      <c r="U343" s="150"/>
      <c r="V343" s="150"/>
      <c r="W343" s="150"/>
      <c r="X343" s="150"/>
      <c r="Y343" s="150"/>
      <c r="Z343" s="150"/>
      <c r="AA343" s="150"/>
      <c r="AB343" s="150"/>
      <c r="AC343" s="150"/>
      <c r="AD343" s="150" t="s">
        <v>142</v>
      </c>
      <c r="AE343" s="150"/>
      <c r="AF343" s="150"/>
      <c r="AG343" s="150"/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</row>
    <row r="344" spans="1:59" outlineLevel="1" x14ac:dyDescent="0.2">
      <c r="A344" s="151"/>
      <c r="B344" s="161"/>
      <c r="C344" s="183" t="s">
        <v>584</v>
      </c>
      <c r="D344" s="164"/>
      <c r="E344" s="168">
        <v>8.3000000000000007</v>
      </c>
      <c r="F344" s="172"/>
      <c r="G344" s="172"/>
      <c r="H344" s="172"/>
      <c r="I344" s="172"/>
      <c r="J344" s="172"/>
      <c r="K344" s="172"/>
      <c r="L344" s="172"/>
      <c r="M344" s="172"/>
      <c r="N344" s="172"/>
      <c r="O344" s="172"/>
      <c r="P344" s="172"/>
      <c r="Q344" s="172"/>
      <c r="R344" s="173"/>
      <c r="S344" s="172"/>
      <c r="T344" s="150"/>
      <c r="U344" s="150"/>
      <c r="V344" s="150"/>
      <c r="W344" s="150"/>
      <c r="X344" s="150"/>
      <c r="Y344" s="150"/>
      <c r="Z344" s="150"/>
      <c r="AA344" s="150"/>
      <c r="AB344" s="150"/>
      <c r="AC344" s="150"/>
      <c r="AD344" s="150" t="s">
        <v>130</v>
      </c>
      <c r="AE344" s="150"/>
      <c r="AF344" s="150"/>
      <c r="AG344" s="150"/>
      <c r="AH344" s="150"/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</row>
    <row r="345" spans="1:59" outlineLevel="1" x14ac:dyDescent="0.2">
      <c r="A345" s="151">
        <v>134</v>
      </c>
      <c r="B345" s="161" t="s">
        <v>585</v>
      </c>
      <c r="C345" s="182" t="s">
        <v>586</v>
      </c>
      <c r="D345" s="163" t="s">
        <v>137</v>
      </c>
      <c r="E345" s="167">
        <v>4</v>
      </c>
      <c r="F345" s="235"/>
      <c r="G345" s="172">
        <f>ROUND(E345*F345,2)</f>
        <v>0</v>
      </c>
      <c r="H345" s="172">
        <v>0</v>
      </c>
      <c r="I345" s="172">
        <f>ROUND(E345*H345,2)</f>
        <v>0</v>
      </c>
      <c r="J345" s="172">
        <v>161</v>
      </c>
      <c r="K345" s="172">
        <f>ROUND(E345*J345,2)</f>
        <v>644</v>
      </c>
      <c r="L345" s="172">
        <v>21</v>
      </c>
      <c r="M345" s="172">
        <f>G345*(1+L345/100)</f>
        <v>0</v>
      </c>
      <c r="N345" s="172">
        <v>0</v>
      </c>
      <c r="O345" s="172">
        <f>ROUND(E345*N345,2)</f>
        <v>0</v>
      </c>
      <c r="P345" s="172">
        <v>3.6999999999999998E-2</v>
      </c>
      <c r="Q345" s="172">
        <f>ROUND(E345*P345,2)</f>
        <v>0.15</v>
      </c>
      <c r="R345" s="173" t="s">
        <v>542</v>
      </c>
      <c r="S345" s="172" t="s">
        <v>129</v>
      </c>
      <c r="T345" s="150"/>
      <c r="U345" s="150"/>
      <c r="V345" s="150"/>
      <c r="W345" s="150"/>
      <c r="X345" s="150"/>
      <c r="Y345" s="150"/>
      <c r="Z345" s="150"/>
      <c r="AA345" s="150"/>
      <c r="AB345" s="150"/>
      <c r="AC345" s="150"/>
      <c r="AD345" s="150" t="s">
        <v>142</v>
      </c>
      <c r="AE345" s="150"/>
      <c r="AF345" s="150"/>
      <c r="AG345" s="150"/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</row>
    <row r="346" spans="1:59" outlineLevel="1" x14ac:dyDescent="0.2">
      <c r="A346" s="151"/>
      <c r="B346" s="161"/>
      <c r="C346" s="183" t="s">
        <v>587</v>
      </c>
      <c r="D346" s="164"/>
      <c r="E346" s="168">
        <v>4</v>
      </c>
      <c r="F346" s="172"/>
      <c r="G346" s="172"/>
      <c r="H346" s="172"/>
      <c r="I346" s="172"/>
      <c r="J346" s="172"/>
      <c r="K346" s="172"/>
      <c r="L346" s="172"/>
      <c r="M346" s="172"/>
      <c r="N346" s="172"/>
      <c r="O346" s="172"/>
      <c r="P346" s="172"/>
      <c r="Q346" s="172"/>
      <c r="R346" s="173"/>
      <c r="S346" s="172"/>
      <c r="T346" s="150"/>
      <c r="U346" s="150"/>
      <c r="V346" s="150"/>
      <c r="W346" s="150"/>
      <c r="X346" s="150"/>
      <c r="Y346" s="150"/>
      <c r="Z346" s="150"/>
      <c r="AA346" s="150"/>
      <c r="AB346" s="150"/>
      <c r="AC346" s="150"/>
      <c r="AD346" s="150" t="s">
        <v>130</v>
      </c>
      <c r="AE346" s="150"/>
      <c r="AF346" s="150"/>
      <c r="AG346" s="150"/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</row>
    <row r="347" spans="1:59" outlineLevel="1" x14ac:dyDescent="0.2">
      <c r="A347" s="151">
        <v>135</v>
      </c>
      <c r="B347" s="161" t="s">
        <v>588</v>
      </c>
      <c r="C347" s="182" t="s">
        <v>589</v>
      </c>
      <c r="D347" s="163" t="s">
        <v>127</v>
      </c>
      <c r="E347" s="167">
        <v>8</v>
      </c>
      <c r="F347" s="235"/>
      <c r="G347" s="172">
        <f>ROUND(E347*F347,2)</f>
        <v>0</v>
      </c>
      <c r="H347" s="172">
        <v>0</v>
      </c>
      <c r="I347" s="172">
        <f>ROUND(E347*H347,2)</f>
        <v>0</v>
      </c>
      <c r="J347" s="172">
        <v>88.2</v>
      </c>
      <c r="K347" s="172">
        <f>ROUND(E347*J347,2)</f>
        <v>705.6</v>
      </c>
      <c r="L347" s="172">
        <v>21</v>
      </c>
      <c r="M347" s="172">
        <f>G347*(1+L347/100)</f>
        <v>0</v>
      </c>
      <c r="N347" s="172">
        <v>0</v>
      </c>
      <c r="O347" s="172">
        <f>ROUND(E347*N347,2)</f>
        <v>0</v>
      </c>
      <c r="P347" s="172">
        <v>7.0000000000000001E-3</v>
      </c>
      <c r="Q347" s="172">
        <f>ROUND(E347*P347,2)</f>
        <v>0.06</v>
      </c>
      <c r="R347" s="173" t="s">
        <v>542</v>
      </c>
      <c r="S347" s="172" t="s">
        <v>129</v>
      </c>
      <c r="T347" s="150"/>
      <c r="U347" s="150"/>
      <c r="V347" s="150"/>
      <c r="W347" s="150"/>
      <c r="X347" s="150"/>
      <c r="Y347" s="150"/>
      <c r="Z347" s="150"/>
      <c r="AA347" s="150"/>
      <c r="AB347" s="150"/>
      <c r="AC347" s="150"/>
      <c r="AD347" s="150" t="s">
        <v>142</v>
      </c>
      <c r="AE347" s="150"/>
      <c r="AF347" s="150"/>
      <c r="AG347" s="150"/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</row>
    <row r="348" spans="1:59" outlineLevel="1" x14ac:dyDescent="0.2">
      <c r="A348" s="151"/>
      <c r="B348" s="161"/>
      <c r="C348" s="183" t="s">
        <v>590</v>
      </c>
      <c r="D348" s="164"/>
      <c r="E348" s="168">
        <v>8</v>
      </c>
      <c r="F348" s="172"/>
      <c r="G348" s="172"/>
      <c r="H348" s="172"/>
      <c r="I348" s="172"/>
      <c r="J348" s="172"/>
      <c r="K348" s="172"/>
      <c r="L348" s="172"/>
      <c r="M348" s="172"/>
      <c r="N348" s="172"/>
      <c r="O348" s="172"/>
      <c r="P348" s="172"/>
      <c r="Q348" s="172"/>
      <c r="R348" s="173"/>
      <c r="S348" s="172"/>
      <c r="T348" s="150"/>
      <c r="U348" s="150"/>
      <c r="V348" s="150"/>
      <c r="W348" s="150"/>
      <c r="X348" s="150"/>
      <c r="Y348" s="150"/>
      <c r="Z348" s="150"/>
      <c r="AA348" s="150"/>
      <c r="AB348" s="150"/>
      <c r="AC348" s="150"/>
      <c r="AD348" s="150" t="s">
        <v>130</v>
      </c>
      <c r="AE348" s="150"/>
      <c r="AF348" s="150"/>
      <c r="AG348" s="150"/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</row>
    <row r="349" spans="1:59" outlineLevel="1" x14ac:dyDescent="0.2">
      <c r="A349" s="151">
        <v>136</v>
      </c>
      <c r="B349" s="161" t="s">
        <v>591</v>
      </c>
      <c r="C349" s="182" t="s">
        <v>592</v>
      </c>
      <c r="D349" s="163" t="s">
        <v>133</v>
      </c>
      <c r="E349" s="167">
        <v>6.08</v>
      </c>
      <c r="F349" s="235"/>
      <c r="G349" s="172">
        <f>ROUND(E349*F349,2)</f>
        <v>0</v>
      </c>
      <c r="H349" s="172">
        <v>0</v>
      </c>
      <c r="I349" s="172">
        <f>ROUND(E349*H349,2)</f>
        <v>0</v>
      </c>
      <c r="J349" s="172">
        <v>68.900000000000006</v>
      </c>
      <c r="K349" s="172">
        <f>ROUND(E349*J349,2)</f>
        <v>418.91</v>
      </c>
      <c r="L349" s="172">
        <v>21</v>
      </c>
      <c r="M349" s="172">
        <f>G349*(1+L349/100)</f>
        <v>0</v>
      </c>
      <c r="N349" s="172">
        <v>0</v>
      </c>
      <c r="O349" s="172">
        <f>ROUND(E349*N349,2)</f>
        <v>0</v>
      </c>
      <c r="P349" s="172">
        <v>4.5999999999999999E-2</v>
      </c>
      <c r="Q349" s="172">
        <f>ROUND(E349*P349,2)</f>
        <v>0.28000000000000003</v>
      </c>
      <c r="R349" s="173" t="s">
        <v>542</v>
      </c>
      <c r="S349" s="172" t="s">
        <v>129</v>
      </c>
      <c r="T349" s="150"/>
      <c r="U349" s="150"/>
      <c r="V349" s="150"/>
      <c r="W349" s="150"/>
      <c r="X349" s="150"/>
      <c r="Y349" s="150"/>
      <c r="Z349" s="150"/>
      <c r="AA349" s="150"/>
      <c r="AB349" s="150"/>
      <c r="AC349" s="150"/>
      <c r="AD349" s="150" t="s">
        <v>142</v>
      </c>
      <c r="AE349" s="150"/>
      <c r="AF349" s="150"/>
      <c r="AG349" s="150"/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</row>
    <row r="350" spans="1:59" outlineLevel="1" x14ac:dyDescent="0.2">
      <c r="A350" s="151"/>
      <c r="B350" s="161"/>
      <c r="C350" s="183" t="s">
        <v>593</v>
      </c>
      <c r="D350" s="164"/>
      <c r="E350" s="168"/>
      <c r="F350" s="172"/>
      <c r="G350" s="172"/>
      <c r="H350" s="172"/>
      <c r="I350" s="172"/>
      <c r="J350" s="172"/>
      <c r="K350" s="172"/>
      <c r="L350" s="172"/>
      <c r="M350" s="172"/>
      <c r="N350" s="172"/>
      <c r="O350" s="172"/>
      <c r="P350" s="172"/>
      <c r="Q350" s="172"/>
      <c r="R350" s="173"/>
      <c r="S350" s="172"/>
      <c r="T350" s="150"/>
      <c r="U350" s="150"/>
      <c r="V350" s="150"/>
      <c r="W350" s="150"/>
      <c r="X350" s="150"/>
      <c r="Y350" s="150"/>
      <c r="Z350" s="150"/>
      <c r="AA350" s="150"/>
      <c r="AB350" s="150"/>
      <c r="AC350" s="150"/>
      <c r="AD350" s="150" t="s">
        <v>142</v>
      </c>
      <c r="AE350" s="150"/>
      <c r="AF350" s="150"/>
      <c r="AG350" s="150"/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</row>
    <row r="351" spans="1:59" outlineLevel="1" x14ac:dyDescent="0.2">
      <c r="A351" s="151"/>
      <c r="B351" s="161"/>
      <c r="C351" s="183" t="s">
        <v>594</v>
      </c>
      <c r="D351" s="164"/>
      <c r="E351" s="168">
        <v>2.88</v>
      </c>
      <c r="F351" s="172"/>
      <c r="G351" s="172"/>
      <c r="H351" s="172"/>
      <c r="I351" s="172"/>
      <c r="J351" s="172"/>
      <c r="K351" s="172"/>
      <c r="L351" s="172"/>
      <c r="M351" s="172"/>
      <c r="N351" s="172"/>
      <c r="O351" s="172"/>
      <c r="P351" s="172"/>
      <c r="Q351" s="172"/>
      <c r="R351" s="173"/>
      <c r="S351" s="172"/>
      <c r="T351" s="150"/>
      <c r="U351" s="150"/>
      <c r="V351" s="150"/>
      <c r="W351" s="150"/>
      <c r="X351" s="150"/>
      <c r="Y351" s="150"/>
      <c r="Z351" s="150"/>
      <c r="AA351" s="150"/>
      <c r="AB351" s="150"/>
      <c r="AC351" s="150"/>
      <c r="AD351" s="150" t="s">
        <v>142</v>
      </c>
      <c r="AE351" s="150"/>
      <c r="AF351" s="150"/>
      <c r="AG351" s="150"/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</row>
    <row r="352" spans="1:59" outlineLevel="1" x14ac:dyDescent="0.2">
      <c r="A352" s="151"/>
      <c r="B352" s="161"/>
      <c r="C352" s="183" t="s">
        <v>595</v>
      </c>
      <c r="D352" s="164"/>
      <c r="E352" s="168">
        <v>3.2</v>
      </c>
      <c r="F352" s="172"/>
      <c r="G352" s="172"/>
      <c r="H352" s="172"/>
      <c r="I352" s="172"/>
      <c r="J352" s="172"/>
      <c r="K352" s="172"/>
      <c r="L352" s="172"/>
      <c r="M352" s="172"/>
      <c r="N352" s="172"/>
      <c r="O352" s="172"/>
      <c r="P352" s="172"/>
      <c r="Q352" s="172"/>
      <c r="R352" s="173"/>
      <c r="S352" s="172"/>
      <c r="T352" s="150"/>
      <c r="U352" s="150"/>
      <c r="V352" s="150"/>
      <c r="W352" s="150"/>
      <c r="X352" s="150"/>
      <c r="Y352" s="150"/>
      <c r="Z352" s="150"/>
      <c r="AA352" s="150"/>
      <c r="AB352" s="150"/>
      <c r="AC352" s="150"/>
      <c r="AD352" s="150" t="s">
        <v>130</v>
      </c>
      <c r="AE352" s="150"/>
      <c r="AF352" s="150"/>
      <c r="AG352" s="150"/>
      <c r="AH352" s="150"/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</row>
    <row r="353" spans="1:59" outlineLevel="1" x14ac:dyDescent="0.2">
      <c r="A353" s="151">
        <v>137</v>
      </c>
      <c r="B353" s="161" t="s">
        <v>596</v>
      </c>
      <c r="C353" s="182" t="s">
        <v>597</v>
      </c>
      <c r="D353" s="163" t="s">
        <v>133</v>
      </c>
      <c r="E353" s="167">
        <v>18.502500000000001</v>
      </c>
      <c r="F353" s="235"/>
      <c r="G353" s="172">
        <f>ROUND(E353*F353,2)</f>
        <v>0</v>
      </c>
      <c r="H353" s="172">
        <v>0</v>
      </c>
      <c r="I353" s="172">
        <f>ROUND(E353*H353,2)</f>
        <v>0</v>
      </c>
      <c r="J353" s="172">
        <v>53</v>
      </c>
      <c r="K353" s="172">
        <f>ROUND(E353*J353,2)</f>
        <v>980.63</v>
      </c>
      <c r="L353" s="172">
        <v>21</v>
      </c>
      <c r="M353" s="172">
        <f>G353*(1+L353/100)</f>
        <v>0</v>
      </c>
      <c r="N353" s="172">
        <v>0</v>
      </c>
      <c r="O353" s="172">
        <f>ROUND(E353*N353,2)</f>
        <v>0</v>
      </c>
      <c r="P353" s="172">
        <v>5.8999999999999997E-2</v>
      </c>
      <c r="Q353" s="172">
        <f>ROUND(E353*P353,2)</f>
        <v>1.0900000000000001</v>
      </c>
      <c r="R353" s="173" t="s">
        <v>542</v>
      </c>
      <c r="S353" s="172" t="s">
        <v>129</v>
      </c>
      <c r="T353" s="150"/>
      <c r="U353" s="150"/>
      <c r="V353" s="150"/>
      <c r="W353" s="150"/>
      <c r="X353" s="150"/>
      <c r="Y353" s="150"/>
      <c r="Z353" s="150"/>
      <c r="AA353" s="150"/>
      <c r="AB353" s="150"/>
      <c r="AC353" s="150"/>
      <c r="AD353" s="150" t="s">
        <v>142</v>
      </c>
      <c r="AE353" s="150"/>
      <c r="AF353" s="150"/>
      <c r="AG353" s="150"/>
      <c r="AH353" s="150"/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</row>
    <row r="354" spans="1:59" x14ac:dyDescent="0.2">
      <c r="A354" s="151"/>
      <c r="B354" s="161"/>
      <c r="C354" s="183" t="s">
        <v>598</v>
      </c>
      <c r="D354" s="164"/>
      <c r="E354" s="168">
        <v>18.502500000000001</v>
      </c>
      <c r="F354" s="172"/>
      <c r="G354" s="172"/>
      <c r="H354" s="172"/>
      <c r="I354" s="172"/>
      <c r="J354" s="172"/>
      <c r="K354" s="172"/>
      <c r="L354" s="172"/>
      <c r="M354" s="172"/>
      <c r="N354" s="172"/>
      <c r="O354" s="172"/>
      <c r="P354" s="172"/>
      <c r="Q354" s="172"/>
      <c r="R354" s="173"/>
      <c r="S354" s="172"/>
      <c r="AD354" t="s">
        <v>125</v>
      </c>
    </row>
    <row r="355" spans="1:59" outlineLevel="1" x14ac:dyDescent="0.2">
      <c r="A355" s="157" t="s">
        <v>124</v>
      </c>
      <c r="B355" s="162" t="s">
        <v>75</v>
      </c>
      <c r="C355" s="184" t="s">
        <v>76</v>
      </c>
      <c r="D355" s="165"/>
      <c r="E355" s="169"/>
      <c r="F355" s="174"/>
      <c r="G355" s="174">
        <f>SUM(G356:G356)</f>
        <v>0</v>
      </c>
      <c r="H355" s="174"/>
      <c r="I355" s="174">
        <f>SUM(I356:I356)</f>
        <v>0</v>
      </c>
      <c r="J355" s="174"/>
      <c r="K355" s="174">
        <f>SUM(K356:K356)</f>
        <v>54705.81</v>
      </c>
      <c r="L355" s="174"/>
      <c r="M355" s="174">
        <f>SUM(M356:M356)</f>
        <v>0</v>
      </c>
      <c r="N355" s="174"/>
      <c r="O355" s="174">
        <f>SUM(O356:O356)</f>
        <v>0</v>
      </c>
      <c r="P355" s="174"/>
      <c r="Q355" s="174">
        <f>SUM(Q356:Q356)</f>
        <v>0</v>
      </c>
      <c r="R355" s="175"/>
      <c r="S355" s="174"/>
      <c r="T355" s="150"/>
      <c r="U355" s="150"/>
      <c r="V355" s="150"/>
      <c r="W355" s="150"/>
      <c r="X355" s="150"/>
      <c r="Y355" s="150"/>
      <c r="Z355" s="150"/>
      <c r="AA355" s="150"/>
      <c r="AB355" s="150"/>
      <c r="AC355" s="150"/>
      <c r="AD355" s="150" t="s">
        <v>601</v>
      </c>
      <c r="AE355" s="150"/>
      <c r="AF355" s="150"/>
      <c r="AG355" s="150"/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</row>
    <row r="356" spans="1:59" x14ac:dyDescent="0.2">
      <c r="A356" s="151">
        <v>138</v>
      </c>
      <c r="B356" s="161" t="s">
        <v>599</v>
      </c>
      <c r="C356" s="182" t="s">
        <v>600</v>
      </c>
      <c r="D356" s="163" t="s">
        <v>162</v>
      </c>
      <c r="E356" s="167">
        <v>192.62609</v>
      </c>
      <c r="F356" s="235"/>
      <c r="G356" s="172">
        <f>ROUND(E356*F356,2)</f>
        <v>0</v>
      </c>
      <c r="H356" s="172">
        <v>0</v>
      </c>
      <c r="I356" s="172">
        <f>ROUND(E356*H356,2)</f>
        <v>0</v>
      </c>
      <c r="J356" s="172">
        <v>284</v>
      </c>
      <c r="K356" s="172">
        <f>ROUND(E356*J356,2)</f>
        <v>54705.81</v>
      </c>
      <c r="L356" s="172">
        <v>21</v>
      </c>
      <c r="M356" s="172">
        <f>G356*(1+L356/100)</f>
        <v>0</v>
      </c>
      <c r="N356" s="172">
        <v>0</v>
      </c>
      <c r="O356" s="172">
        <f>ROUND(E356*N356,2)</f>
        <v>0</v>
      </c>
      <c r="P356" s="172">
        <v>0</v>
      </c>
      <c r="Q356" s="172">
        <f>ROUND(E356*P356,2)</f>
        <v>0</v>
      </c>
      <c r="R356" s="173" t="s">
        <v>180</v>
      </c>
      <c r="S356" s="172" t="s">
        <v>129</v>
      </c>
      <c r="AD356" t="s">
        <v>125</v>
      </c>
    </row>
    <row r="357" spans="1:59" outlineLevel="1" x14ac:dyDescent="0.2">
      <c r="A357" s="157" t="s">
        <v>124</v>
      </c>
      <c r="B357" s="162" t="s">
        <v>77</v>
      </c>
      <c r="C357" s="184" t="s">
        <v>78</v>
      </c>
      <c r="D357" s="165"/>
      <c r="E357" s="169"/>
      <c r="F357" s="174"/>
      <c r="G357" s="174">
        <f>SUM(G358:G361)</f>
        <v>0</v>
      </c>
      <c r="H357" s="174"/>
      <c r="I357" s="174">
        <f>SUM(I358:I361)</f>
        <v>0</v>
      </c>
      <c r="J357" s="174"/>
      <c r="K357" s="174">
        <f>SUM(K358:K361)</f>
        <v>17948.91</v>
      </c>
      <c r="L357" s="174"/>
      <c r="M357" s="174">
        <f>SUM(M358:M361)</f>
        <v>0</v>
      </c>
      <c r="N357" s="174"/>
      <c r="O357" s="174">
        <f>SUM(O358:O361)</f>
        <v>0</v>
      </c>
      <c r="P357" s="174"/>
      <c r="Q357" s="174">
        <f>SUM(Q358:Q361)</f>
        <v>0</v>
      </c>
      <c r="R357" s="175"/>
      <c r="S357" s="174"/>
      <c r="T357" s="150"/>
      <c r="U357" s="150"/>
      <c r="V357" s="150"/>
      <c r="W357" s="150"/>
      <c r="X357" s="150"/>
      <c r="Y357" s="150"/>
      <c r="Z357" s="150"/>
      <c r="AA357" s="150"/>
      <c r="AB357" s="150"/>
      <c r="AC357" s="150"/>
      <c r="AD357" s="150" t="s">
        <v>604</v>
      </c>
      <c r="AE357" s="150"/>
      <c r="AF357" s="150"/>
      <c r="AG357" s="150"/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</row>
    <row r="358" spans="1:59" outlineLevel="1" x14ac:dyDescent="0.2">
      <c r="A358" s="151">
        <v>139</v>
      </c>
      <c r="B358" s="161" t="s">
        <v>602</v>
      </c>
      <c r="C358" s="182" t="s">
        <v>603</v>
      </c>
      <c r="D358" s="163" t="s">
        <v>162</v>
      </c>
      <c r="E358" s="167">
        <v>22.914480000000001</v>
      </c>
      <c r="F358" s="235"/>
      <c r="G358" s="172">
        <f>ROUND(E358*F358,2)</f>
        <v>0</v>
      </c>
      <c r="H358" s="172">
        <v>0</v>
      </c>
      <c r="I358" s="172">
        <f>ROUND(E358*H358,2)</f>
        <v>0</v>
      </c>
      <c r="J358" s="172">
        <v>188.5</v>
      </c>
      <c r="K358" s="172">
        <f>ROUND(E358*J358,2)</f>
        <v>4319.38</v>
      </c>
      <c r="L358" s="172">
        <v>21</v>
      </c>
      <c r="M358" s="172">
        <f>G358*(1+L358/100)</f>
        <v>0</v>
      </c>
      <c r="N358" s="172">
        <v>0</v>
      </c>
      <c r="O358" s="172">
        <f>ROUND(E358*N358,2)</f>
        <v>0</v>
      </c>
      <c r="P358" s="172">
        <v>0</v>
      </c>
      <c r="Q358" s="172">
        <f>ROUND(E358*P358,2)</f>
        <v>0</v>
      </c>
      <c r="R358" s="173" t="s">
        <v>542</v>
      </c>
      <c r="S358" s="172" t="s">
        <v>129</v>
      </c>
      <c r="T358" s="150"/>
      <c r="U358" s="150"/>
      <c r="V358" s="150"/>
      <c r="W358" s="150"/>
      <c r="X358" s="150"/>
      <c r="Y358" s="150"/>
      <c r="Z358" s="150"/>
      <c r="AA358" s="150"/>
      <c r="AB358" s="150"/>
      <c r="AC358" s="150"/>
      <c r="AD358" s="150" t="s">
        <v>604</v>
      </c>
      <c r="AE358" s="150"/>
      <c r="AF358" s="150"/>
      <c r="AG358" s="150"/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</row>
    <row r="359" spans="1:59" outlineLevel="1" x14ac:dyDescent="0.2">
      <c r="A359" s="151">
        <v>140</v>
      </c>
      <c r="B359" s="161" t="s">
        <v>605</v>
      </c>
      <c r="C359" s="182" t="s">
        <v>606</v>
      </c>
      <c r="D359" s="163" t="s">
        <v>162</v>
      </c>
      <c r="E359" s="167">
        <v>68.743430000000004</v>
      </c>
      <c r="F359" s="235"/>
      <c r="G359" s="172">
        <f>ROUND(E359*F359,2)</f>
        <v>0</v>
      </c>
      <c r="H359" s="172">
        <v>0</v>
      </c>
      <c r="I359" s="172">
        <f>ROUND(E359*H359,2)</f>
        <v>0</v>
      </c>
      <c r="J359" s="172">
        <v>15.1</v>
      </c>
      <c r="K359" s="172">
        <f>ROUND(E359*J359,2)</f>
        <v>1038.03</v>
      </c>
      <c r="L359" s="172">
        <v>21</v>
      </c>
      <c r="M359" s="172">
        <f>G359*(1+L359/100)</f>
        <v>0</v>
      </c>
      <c r="N359" s="172">
        <v>0</v>
      </c>
      <c r="O359" s="172">
        <f>ROUND(E359*N359,2)</f>
        <v>0</v>
      </c>
      <c r="P359" s="172">
        <v>0</v>
      </c>
      <c r="Q359" s="172">
        <f>ROUND(E359*P359,2)</f>
        <v>0</v>
      </c>
      <c r="R359" s="173" t="s">
        <v>542</v>
      </c>
      <c r="S359" s="172" t="s">
        <v>129</v>
      </c>
      <c r="T359" s="150"/>
      <c r="U359" s="150"/>
      <c r="V359" s="150"/>
      <c r="W359" s="150"/>
      <c r="X359" s="150"/>
      <c r="Y359" s="150"/>
      <c r="Z359" s="150"/>
      <c r="AA359" s="150"/>
      <c r="AB359" s="150"/>
      <c r="AC359" s="150"/>
      <c r="AD359" s="150" t="s">
        <v>604</v>
      </c>
      <c r="AE359" s="150"/>
      <c r="AF359" s="150"/>
      <c r="AG359" s="150"/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</row>
    <row r="360" spans="1:59" outlineLevel="1" x14ac:dyDescent="0.2">
      <c r="A360" s="151">
        <v>141</v>
      </c>
      <c r="B360" s="161" t="s">
        <v>607</v>
      </c>
      <c r="C360" s="182" t="s">
        <v>608</v>
      </c>
      <c r="D360" s="163" t="s">
        <v>162</v>
      </c>
      <c r="E360" s="167">
        <v>22.914480000000001</v>
      </c>
      <c r="F360" s="235"/>
      <c r="G360" s="172">
        <f>ROUND(E360*F360,2)</f>
        <v>0</v>
      </c>
      <c r="H360" s="172">
        <v>0</v>
      </c>
      <c r="I360" s="172">
        <f>ROUND(E360*H360,2)</f>
        <v>0</v>
      </c>
      <c r="J360" s="172">
        <v>249.5</v>
      </c>
      <c r="K360" s="172">
        <f>ROUND(E360*J360,2)</f>
        <v>5717.16</v>
      </c>
      <c r="L360" s="172">
        <v>21</v>
      </c>
      <c r="M360" s="172">
        <f>G360*(1+L360/100)</f>
        <v>0</v>
      </c>
      <c r="N360" s="172">
        <v>0</v>
      </c>
      <c r="O360" s="172">
        <f>ROUND(E360*N360,2)</f>
        <v>0</v>
      </c>
      <c r="P360" s="172">
        <v>0</v>
      </c>
      <c r="Q360" s="172">
        <f>ROUND(E360*P360,2)</f>
        <v>0</v>
      </c>
      <c r="R360" s="173" t="s">
        <v>542</v>
      </c>
      <c r="S360" s="172" t="s">
        <v>129</v>
      </c>
      <c r="T360" s="150"/>
      <c r="U360" s="150"/>
      <c r="V360" s="150"/>
      <c r="W360" s="150"/>
      <c r="X360" s="150"/>
      <c r="Y360" s="150"/>
      <c r="Z360" s="150"/>
      <c r="AA360" s="150"/>
      <c r="AB360" s="150"/>
      <c r="AC360" s="150"/>
      <c r="AD360" s="150" t="s">
        <v>604</v>
      </c>
      <c r="AE360" s="150"/>
      <c r="AF360" s="150"/>
      <c r="AG360" s="150"/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</row>
    <row r="361" spans="1:59" x14ac:dyDescent="0.2">
      <c r="A361" s="151">
        <v>142</v>
      </c>
      <c r="B361" s="161" t="s">
        <v>609</v>
      </c>
      <c r="C361" s="182" t="s">
        <v>610</v>
      </c>
      <c r="D361" s="163" t="s">
        <v>162</v>
      </c>
      <c r="E361" s="167">
        <v>22.914480000000001</v>
      </c>
      <c r="F361" s="235"/>
      <c r="G361" s="172">
        <f>ROUND(E361*F361,2)</f>
        <v>0</v>
      </c>
      <c r="H361" s="172">
        <v>0</v>
      </c>
      <c r="I361" s="172">
        <f>ROUND(E361*H361,2)</f>
        <v>0</v>
      </c>
      <c r="J361" s="172">
        <v>300</v>
      </c>
      <c r="K361" s="172">
        <f>ROUND(E361*J361,2)</f>
        <v>6874.34</v>
      </c>
      <c r="L361" s="172">
        <v>21</v>
      </c>
      <c r="M361" s="172">
        <f>G361*(1+L361/100)</f>
        <v>0</v>
      </c>
      <c r="N361" s="172">
        <v>0</v>
      </c>
      <c r="O361" s="172">
        <f>ROUND(E361*N361,2)</f>
        <v>0</v>
      </c>
      <c r="P361" s="172">
        <v>0</v>
      </c>
      <c r="Q361" s="172">
        <f>ROUND(E361*P361,2)</f>
        <v>0</v>
      </c>
      <c r="R361" s="173" t="s">
        <v>542</v>
      </c>
      <c r="S361" s="172" t="s">
        <v>129</v>
      </c>
      <c r="AD361" t="s">
        <v>125</v>
      </c>
    </row>
    <row r="362" spans="1:59" outlineLevel="1" x14ac:dyDescent="0.2">
      <c r="A362" s="157" t="s">
        <v>124</v>
      </c>
      <c r="B362" s="162" t="s">
        <v>79</v>
      </c>
      <c r="C362" s="184" t="s">
        <v>80</v>
      </c>
      <c r="D362" s="165"/>
      <c r="E362" s="169"/>
      <c r="F362" s="174"/>
      <c r="G362" s="174">
        <f>SUM(G363:G371)</f>
        <v>0</v>
      </c>
      <c r="H362" s="174"/>
      <c r="I362" s="174">
        <f>SUM(I363:I371)</f>
        <v>9325.119999999999</v>
      </c>
      <c r="J362" s="174"/>
      <c r="K362" s="174">
        <f>SUM(K363:K371)</f>
        <v>10228.280000000001</v>
      </c>
      <c r="L362" s="174"/>
      <c r="M362" s="174">
        <f>SUM(M363:M371)</f>
        <v>0</v>
      </c>
      <c r="N362" s="174"/>
      <c r="O362" s="174">
        <f>SUM(O363:O371)</f>
        <v>0.13</v>
      </c>
      <c r="P362" s="174"/>
      <c r="Q362" s="174">
        <f>SUM(Q363:Q371)</f>
        <v>0</v>
      </c>
      <c r="R362" s="175"/>
      <c r="S362" s="174"/>
      <c r="T362" s="150"/>
      <c r="U362" s="150"/>
      <c r="V362" s="150"/>
      <c r="W362" s="150"/>
      <c r="X362" s="150"/>
      <c r="Y362" s="150"/>
      <c r="Z362" s="150"/>
      <c r="AA362" s="150"/>
      <c r="AB362" s="150"/>
      <c r="AC362" s="150"/>
      <c r="AD362" s="150" t="s">
        <v>130</v>
      </c>
      <c r="AE362" s="150"/>
      <c r="AF362" s="150"/>
      <c r="AG362" s="150"/>
      <c r="AH362" s="150"/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</row>
    <row r="363" spans="1:59" outlineLevel="1" x14ac:dyDescent="0.2">
      <c r="A363" s="151">
        <v>143</v>
      </c>
      <c r="B363" s="161" t="s">
        <v>611</v>
      </c>
      <c r="C363" s="182" t="s">
        <v>612</v>
      </c>
      <c r="D363" s="163" t="s">
        <v>133</v>
      </c>
      <c r="E363" s="167">
        <v>44.8</v>
      </c>
      <c r="F363" s="235"/>
      <c r="G363" s="172">
        <f>ROUND(E363*F363,2)</f>
        <v>0</v>
      </c>
      <c r="H363" s="172">
        <v>0</v>
      </c>
      <c r="I363" s="172">
        <f>ROUND(E363*H363,2)</f>
        <v>0</v>
      </c>
      <c r="J363" s="172">
        <v>145</v>
      </c>
      <c r="K363" s="172">
        <f>ROUND(E363*J363,2)</f>
        <v>6496</v>
      </c>
      <c r="L363" s="172">
        <v>21</v>
      </c>
      <c r="M363" s="172">
        <f>G363*(1+L363/100)</f>
        <v>0</v>
      </c>
      <c r="N363" s="172">
        <v>0</v>
      </c>
      <c r="O363" s="172">
        <f>ROUND(E363*N363,2)</f>
        <v>0</v>
      </c>
      <c r="P363" s="172">
        <v>0</v>
      </c>
      <c r="Q363" s="172">
        <f>ROUND(E363*P363,2)</f>
        <v>0</v>
      </c>
      <c r="R363" s="173" t="s">
        <v>613</v>
      </c>
      <c r="S363" s="172" t="s">
        <v>129</v>
      </c>
      <c r="T363" s="150"/>
      <c r="U363" s="150"/>
      <c r="V363" s="150"/>
      <c r="W363" s="150"/>
      <c r="X363" s="150"/>
      <c r="Y363" s="150"/>
      <c r="Z363" s="150"/>
      <c r="AA363" s="150"/>
      <c r="AB363" s="150"/>
      <c r="AC363" s="150"/>
      <c r="AD363" s="150" t="s">
        <v>142</v>
      </c>
      <c r="AE363" s="150"/>
      <c r="AF363" s="150"/>
      <c r="AG363" s="150"/>
      <c r="AH363" s="150"/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</row>
    <row r="364" spans="1:59" outlineLevel="1" x14ac:dyDescent="0.2">
      <c r="A364" s="151"/>
      <c r="B364" s="161"/>
      <c r="C364" s="183" t="s">
        <v>614</v>
      </c>
      <c r="D364" s="164"/>
      <c r="E364" s="168">
        <v>44.8</v>
      </c>
      <c r="F364" s="172"/>
      <c r="G364" s="172"/>
      <c r="H364" s="172"/>
      <c r="I364" s="172"/>
      <c r="J364" s="172"/>
      <c r="K364" s="172"/>
      <c r="L364" s="172"/>
      <c r="M364" s="172"/>
      <c r="N364" s="172"/>
      <c r="O364" s="172"/>
      <c r="P364" s="172"/>
      <c r="Q364" s="172"/>
      <c r="R364" s="173"/>
      <c r="S364" s="172"/>
      <c r="T364" s="150"/>
      <c r="U364" s="150"/>
      <c r="V364" s="150"/>
      <c r="W364" s="150"/>
      <c r="X364" s="150"/>
      <c r="Y364" s="150"/>
      <c r="Z364" s="150"/>
      <c r="AA364" s="150"/>
      <c r="AB364" s="150"/>
      <c r="AC364" s="150"/>
      <c r="AD364" s="150" t="s">
        <v>130</v>
      </c>
      <c r="AE364" s="150"/>
      <c r="AF364" s="150"/>
      <c r="AG364" s="150"/>
      <c r="AH364" s="150"/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</row>
    <row r="365" spans="1:59" outlineLevel="1" x14ac:dyDescent="0.2">
      <c r="A365" s="151">
        <v>144</v>
      </c>
      <c r="B365" s="161" t="s">
        <v>615</v>
      </c>
      <c r="C365" s="182" t="s">
        <v>616</v>
      </c>
      <c r="D365" s="163" t="s">
        <v>133</v>
      </c>
      <c r="E365" s="167">
        <v>44.8</v>
      </c>
      <c r="F365" s="235"/>
      <c r="G365" s="172">
        <f>ROUND(E365*F365,2)</f>
        <v>0</v>
      </c>
      <c r="H365" s="172">
        <v>0</v>
      </c>
      <c r="I365" s="172">
        <f>ROUND(E365*H365,2)</f>
        <v>0</v>
      </c>
      <c r="J365" s="172">
        <v>36</v>
      </c>
      <c r="K365" s="172">
        <f>ROUND(E365*J365,2)</f>
        <v>1612.8</v>
      </c>
      <c r="L365" s="172">
        <v>21</v>
      </c>
      <c r="M365" s="172">
        <f>G365*(1+L365/100)</f>
        <v>0</v>
      </c>
      <c r="N365" s="172">
        <v>0</v>
      </c>
      <c r="O365" s="172">
        <f>ROUND(E365*N365,2)</f>
        <v>0</v>
      </c>
      <c r="P365" s="172">
        <v>0</v>
      </c>
      <c r="Q365" s="172">
        <f>ROUND(E365*P365,2)</f>
        <v>0</v>
      </c>
      <c r="R365" s="173" t="s">
        <v>613</v>
      </c>
      <c r="S365" s="172" t="s">
        <v>129</v>
      </c>
      <c r="T365" s="150"/>
      <c r="U365" s="150"/>
      <c r="V365" s="150"/>
      <c r="W365" s="150"/>
      <c r="X365" s="150"/>
      <c r="Y365" s="150"/>
      <c r="Z365" s="150"/>
      <c r="AA365" s="150"/>
      <c r="AB365" s="150"/>
      <c r="AC365" s="150"/>
      <c r="AD365" s="150" t="s">
        <v>130</v>
      </c>
      <c r="AE365" s="150"/>
      <c r="AF365" s="150"/>
      <c r="AG365" s="150"/>
      <c r="AH365" s="150"/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</row>
    <row r="366" spans="1:59" outlineLevel="1" x14ac:dyDescent="0.2">
      <c r="A366" s="151">
        <v>145</v>
      </c>
      <c r="B366" s="161" t="s">
        <v>617</v>
      </c>
      <c r="C366" s="182" t="s">
        <v>618</v>
      </c>
      <c r="D366" s="163" t="s">
        <v>133</v>
      </c>
      <c r="E366" s="167">
        <v>44.8</v>
      </c>
      <c r="F366" s="235"/>
      <c r="G366" s="172">
        <f>ROUND(E366*F366,2)</f>
        <v>0</v>
      </c>
      <c r="H366" s="172">
        <v>0</v>
      </c>
      <c r="I366" s="172">
        <f>ROUND(E366*H366,2)</f>
        <v>0</v>
      </c>
      <c r="J366" s="172">
        <v>44.8</v>
      </c>
      <c r="K366" s="172">
        <f>ROUND(E366*J366,2)</f>
        <v>2007.04</v>
      </c>
      <c r="L366" s="172">
        <v>21</v>
      </c>
      <c r="M366" s="172">
        <f>G366*(1+L366/100)</f>
        <v>0</v>
      </c>
      <c r="N366" s="172">
        <v>0</v>
      </c>
      <c r="O366" s="172">
        <f>ROUND(E366*N366,2)</f>
        <v>0</v>
      </c>
      <c r="P366" s="172">
        <v>0</v>
      </c>
      <c r="Q366" s="172">
        <f>ROUND(E366*P366,2)</f>
        <v>0</v>
      </c>
      <c r="R366" s="173" t="s">
        <v>613</v>
      </c>
      <c r="S366" s="172" t="s">
        <v>129</v>
      </c>
      <c r="T366" s="150"/>
      <c r="U366" s="150"/>
      <c r="V366" s="150"/>
      <c r="W366" s="150"/>
      <c r="X366" s="150"/>
      <c r="Y366" s="150"/>
      <c r="Z366" s="150"/>
      <c r="AA366" s="150"/>
      <c r="AB366" s="150"/>
      <c r="AC366" s="150"/>
      <c r="AD366" s="150" t="s">
        <v>266</v>
      </c>
      <c r="AE366" s="150"/>
      <c r="AF366" s="150"/>
      <c r="AG366" s="150"/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</row>
    <row r="367" spans="1:59" outlineLevel="1" x14ac:dyDescent="0.2">
      <c r="A367" s="151">
        <v>146</v>
      </c>
      <c r="B367" s="161" t="s">
        <v>619</v>
      </c>
      <c r="C367" s="182" t="s">
        <v>620</v>
      </c>
      <c r="D367" s="163" t="s">
        <v>133</v>
      </c>
      <c r="E367" s="167">
        <v>51.52</v>
      </c>
      <c r="F367" s="235"/>
      <c r="G367" s="172">
        <f>ROUND(E367*F367,2)</f>
        <v>0</v>
      </c>
      <c r="H367" s="172">
        <v>137</v>
      </c>
      <c r="I367" s="172">
        <f>ROUND(E367*H367,2)</f>
        <v>7058.24</v>
      </c>
      <c r="J367" s="172">
        <v>0</v>
      </c>
      <c r="K367" s="172">
        <f>ROUND(E367*J367,2)</f>
        <v>0</v>
      </c>
      <c r="L367" s="172">
        <v>21</v>
      </c>
      <c r="M367" s="172">
        <f>G367*(1+L367/100)</f>
        <v>0</v>
      </c>
      <c r="N367" s="172">
        <v>1.9E-3</v>
      </c>
      <c r="O367" s="172">
        <f>ROUND(E367*N367,2)</f>
        <v>0.1</v>
      </c>
      <c r="P367" s="172">
        <v>0</v>
      </c>
      <c r="Q367" s="172">
        <f>ROUND(E367*P367,2)</f>
        <v>0</v>
      </c>
      <c r="R367" s="173" t="s">
        <v>265</v>
      </c>
      <c r="S367" s="172" t="s">
        <v>129</v>
      </c>
      <c r="T367" s="150"/>
      <c r="U367" s="150"/>
      <c r="V367" s="150"/>
      <c r="W367" s="150"/>
      <c r="X367" s="150"/>
      <c r="Y367" s="150"/>
      <c r="Z367" s="150"/>
      <c r="AA367" s="150"/>
      <c r="AB367" s="150"/>
      <c r="AC367" s="150"/>
      <c r="AD367" s="150" t="s">
        <v>142</v>
      </c>
      <c r="AE367" s="150"/>
      <c r="AF367" s="150"/>
      <c r="AG367" s="150"/>
      <c r="AH367" s="150"/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</row>
    <row r="368" spans="1:59" outlineLevel="1" x14ac:dyDescent="0.2">
      <c r="A368" s="151"/>
      <c r="B368" s="161"/>
      <c r="C368" s="183" t="s">
        <v>621</v>
      </c>
      <c r="D368" s="164"/>
      <c r="E368" s="168">
        <v>51.52</v>
      </c>
      <c r="F368" s="172"/>
      <c r="G368" s="172"/>
      <c r="H368" s="172"/>
      <c r="I368" s="172"/>
      <c r="J368" s="172"/>
      <c r="K368" s="172"/>
      <c r="L368" s="172"/>
      <c r="M368" s="172"/>
      <c r="N368" s="172"/>
      <c r="O368" s="172"/>
      <c r="P368" s="172"/>
      <c r="Q368" s="172"/>
      <c r="R368" s="173"/>
      <c r="S368" s="172"/>
      <c r="T368" s="150"/>
      <c r="U368" s="150"/>
      <c r="V368" s="150"/>
      <c r="W368" s="150"/>
      <c r="X368" s="150"/>
      <c r="Y368" s="150"/>
      <c r="Z368" s="150"/>
      <c r="AA368" s="150"/>
      <c r="AB368" s="150"/>
      <c r="AC368" s="150"/>
      <c r="AD368" s="150" t="s">
        <v>266</v>
      </c>
      <c r="AE368" s="150"/>
      <c r="AF368" s="150"/>
      <c r="AG368" s="150"/>
      <c r="AH368" s="150"/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</row>
    <row r="369" spans="1:59" outlineLevel="1" x14ac:dyDescent="0.2">
      <c r="A369" s="151">
        <v>147</v>
      </c>
      <c r="B369" s="161" t="s">
        <v>622</v>
      </c>
      <c r="C369" s="182" t="s">
        <v>623</v>
      </c>
      <c r="D369" s="163" t="s">
        <v>133</v>
      </c>
      <c r="E369" s="167">
        <v>103.04</v>
      </c>
      <c r="F369" s="235"/>
      <c r="G369" s="172">
        <f>ROUND(E369*F369,2)</f>
        <v>0</v>
      </c>
      <c r="H369" s="172">
        <v>22</v>
      </c>
      <c r="I369" s="172">
        <f>ROUND(E369*H369,2)</f>
        <v>2266.88</v>
      </c>
      <c r="J369" s="172">
        <v>0</v>
      </c>
      <c r="K369" s="172">
        <f>ROUND(E369*J369,2)</f>
        <v>0</v>
      </c>
      <c r="L369" s="172">
        <v>21</v>
      </c>
      <c r="M369" s="172">
        <f>G369*(1+L369/100)</f>
        <v>0</v>
      </c>
      <c r="N369" s="172">
        <v>2.9999999999999997E-4</v>
      </c>
      <c r="O369" s="172">
        <f>ROUND(E369*N369,2)</f>
        <v>0.03</v>
      </c>
      <c r="P369" s="172">
        <v>0</v>
      </c>
      <c r="Q369" s="172">
        <f>ROUND(E369*P369,2)</f>
        <v>0</v>
      </c>
      <c r="R369" s="173" t="s">
        <v>265</v>
      </c>
      <c r="S369" s="172" t="s">
        <v>129</v>
      </c>
      <c r="T369" s="150"/>
      <c r="U369" s="150"/>
      <c r="V369" s="150"/>
      <c r="W369" s="150"/>
      <c r="X369" s="150"/>
      <c r="Y369" s="150"/>
      <c r="Z369" s="150"/>
      <c r="AA369" s="150"/>
      <c r="AB369" s="150"/>
      <c r="AC369" s="150"/>
      <c r="AD369" s="150" t="s">
        <v>142</v>
      </c>
      <c r="AE369" s="150"/>
      <c r="AF369" s="150"/>
      <c r="AG369" s="150"/>
      <c r="AH369" s="150"/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</row>
    <row r="370" spans="1:59" outlineLevel="1" x14ac:dyDescent="0.2">
      <c r="A370" s="151"/>
      <c r="B370" s="161"/>
      <c r="C370" s="183" t="s">
        <v>624</v>
      </c>
      <c r="D370" s="164"/>
      <c r="E370" s="168">
        <v>103.04</v>
      </c>
      <c r="F370" s="172"/>
      <c r="G370" s="172"/>
      <c r="H370" s="172"/>
      <c r="I370" s="172"/>
      <c r="J370" s="172"/>
      <c r="K370" s="172"/>
      <c r="L370" s="172"/>
      <c r="M370" s="172"/>
      <c r="N370" s="172"/>
      <c r="O370" s="172"/>
      <c r="P370" s="172"/>
      <c r="Q370" s="172"/>
      <c r="R370" s="173"/>
      <c r="S370" s="172"/>
      <c r="T370" s="150"/>
      <c r="U370" s="150"/>
      <c r="V370" s="150"/>
      <c r="W370" s="150"/>
      <c r="X370" s="150"/>
      <c r="Y370" s="150"/>
      <c r="Z370" s="150"/>
      <c r="AA370" s="150"/>
      <c r="AB370" s="150"/>
      <c r="AC370" s="150"/>
      <c r="AD370" s="150" t="s">
        <v>601</v>
      </c>
      <c r="AE370" s="150"/>
      <c r="AF370" s="150"/>
      <c r="AG370" s="150"/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</row>
    <row r="371" spans="1:59" x14ac:dyDescent="0.2">
      <c r="A371" s="151">
        <v>148</v>
      </c>
      <c r="B371" s="161" t="s">
        <v>625</v>
      </c>
      <c r="C371" s="182" t="s">
        <v>626</v>
      </c>
      <c r="D371" s="163" t="s">
        <v>162</v>
      </c>
      <c r="E371" s="167">
        <v>0.1288</v>
      </c>
      <c r="F371" s="235"/>
      <c r="G371" s="172">
        <f>ROUND(E371*F371,2)</f>
        <v>0</v>
      </c>
      <c r="H371" s="172">
        <v>0</v>
      </c>
      <c r="I371" s="172">
        <f>ROUND(E371*H371,2)</f>
        <v>0</v>
      </c>
      <c r="J371" s="172">
        <v>873</v>
      </c>
      <c r="K371" s="172">
        <f>ROUND(E371*J371,2)</f>
        <v>112.44</v>
      </c>
      <c r="L371" s="172">
        <v>21</v>
      </c>
      <c r="M371" s="172">
        <f>G371*(1+L371/100)</f>
        <v>0</v>
      </c>
      <c r="N371" s="172">
        <v>0</v>
      </c>
      <c r="O371" s="172">
        <f>ROUND(E371*N371,2)</f>
        <v>0</v>
      </c>
      <c r="P371" s="172">
        <v>0</v>
      </c>
      <c r="Q371" s="172">
        <f>ROUND(E371*P371,2)</f>
        <v>0</v>
      </c>
      <c r="R371" s="173" t="s">
        <v>613</v>
      </c>
      <c r="S371" s="172" t="s">
        <v>129</v>
      </c>
      <c r="AD371" t="s">
        <v>125</v>
      </c>
    </row>
    <row r="372" spans="1:59" outlineLevel="1" x14ac:dyDescent="0.2">
      <c r="A372" s="157" t="s">
        <v>124</v>
      </c>
      <c r="B372" s="162" t="s">
        <v>81</v>
      </c>
      <c r="C372" s="184" t="s">
        <v>82</v>
      </c>
      <c r="D372" s="165"/>
      <c r="E372" s="169"/>
      <c r="F372" s="174"/>
      <c r="G372" s="174">
        <f>SUM(G373:G384)</f>
        <v>0</v>
      </c>
      <c r="H372" s="174"/>
      <c r="I372" s="174">
        <f>SUM(I373:I384)</f>
        <v>30945.65</v>
      </c>
      <c r="J372" s="174"/>
      <c r="K372" s="174">
        <f>SUM(K373:K384)</f>
        <v>5304.53</v>
      </c>
      <c r="L372" s="174"/>
      <c r="M372" s="174">
        <f>SUM(M373:M384)</f>
        <v>0</v>
      </c>
      <c r="N372" s="174"/>
      <c r="O372" s="174">
        <f>SUM(O373:O384)</f>
        <v>0.32</v>
      </c>
      <c r="P372" s="174"/>
      <c r="Q372" s="174">
        <f>SUM(Q373:Q384)</f>
        <v>0</v>
      </c>
      <c r="R372" s="175"/>
      <c r="S372" s="174"/>
      <c r="T372" s="150"/>
      <c r="U372" s="150"/>
      <c r="V372" s="150"/>
      <c r="W372" s="150"/>
      <c r="X372" s="150"/>
      <c r="Y372" s="150"/>
      <c r="Z372" s="150"/>
      <c r="AA372" s="150"/>
      <c r="AB372" s="150"/>
      <c r="AC372" s="150"/>
      <c r="AD372" s="150" t="s">
        <v>130</v>
      </c>
      <c r="AE372" s="150"/>
      <c r="AF372" s="150"/>
      <c r="AG372" s="150"/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</row>
    <row r="373" spans="1:59" outlineLevel="1" x14ac:dyDescent="0.2">
      <c r="A373" s="151">
        <v>149</v>
      </c>
      <c r="B373" s="161" t="s">
        <v>627</v>
      </c>
      <c r="C373" s="182" t="s">
        <v>628</v>
      </c>
      <c r="D373" s="163" t="s">
        <v>133</v>
      </c>
      <c r="E373" s="167">
        <v>39.93</v>
      </c>
      <c r="F373" s="235"/>
      <c r="G373" s="172">
        <f>ROUND(E373*F373,2)</f>
        <v>0</v>
      </c>
      <c r="H373" s="172">
        <v>0</v>
      </c>
      <c r="I373" s="172">
        <f>ROUND(E373*H373,2)</f>
        <v>0</v>
      </c>
      <c r="J373" s="172">
        <v>32</v>
      </c>
      <c r="K373" s="172">
        <f>ROUND(E373*J373,2)</f>
        <v>1277.76</v>
      </c>
      <c r="L373" s="172">
        <v>21</v>
      </c>
      <c r="M373" s="172">
        <f>G373*(1+L373/100)</f>
        <v>0</v>
      </c>
      <c r="N373" s="172">
        <v>0</v>
      </c>
      <c r="O373" s="172">
        <f>ROUND(E373*N373,2)</f>
        <v>0</v>
      </c>
      <c r="P373" s="172">
        <v>0</v>
      </c>
      <c r="Q373" s="172">
        <f>ROUND(E373*P373,2)</f>
        <v>0</v>
      </c>
      <c r="R373" s="173" t="s">
        <v>629</v>
      </c>
      <c r="S373" s="172" t="s">
        <v>129</v>
      </c>
      <c r="T373" s="150"/>
      <c r="U373" s="150"/>
      <c r="V373" s="150"/>
      <c r="W373" s="150"/>
      <c r="X373" s="150"/>
      <c r="Y373" s="150"/>
      <c r="Z373" s="150"/>
      <c r="AA373" s="150"/>
      <c r="AB373" s="150"/>
      <c r="AC373" s="150"/>
      <c r="AD373" s="150" t="s">
        <v>142</v>
      </c>
      <c r="AE373" s="150"/>
      <c r="AF373" s="150"/>
      <c r="AG373" s="150"/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</row>
    <row r="374" spans="1:59" outlineLevel="1" x14ac:dyDescent="0.2">
      <c r="A374" s="151"/>
      <c r="B374" s="161"/>
      <c r="C374" s="183" t="s">
        <v>630</v>
      </c>
      <c r="D374" s="164"/>
      <c r="E374" s="168">
        <v>39.93</v>
      </c>
      <c r="F374" s="172"/>
      <c r="G374" s="172"/>
      <c r="H374" s="172"/>
      <c r="I374" s="172"/>
      <c r="J374" s="172"/>
      <c r="K374" s="172"/>
      <c r="L374" s="172"/>
      <c r="M374" s="172"/>
      <c r="N374" s="172"/>
      <c r="O374" s="172"/>
      <c r="P374" s="172"/>
      <c r="Q374" s="172"/>
      <c r="R374" s="173"/>
      <c r="S374" s="172"/>
      <c r="T374" s="150"/>
      <c r="U374" s="150"/>
      <c r="V374" s="150"/>
      <c r="W374" s="150"/>
      <c r="X374" s="150"/>
      <c r="Y374" s="150"/>
      <c r="Z374" s="150"/>
      <c r="AA374" s="150"/>
      <c r="AB374" s="150"/>
      <c r="AC374" s="150"/>
      <c r="AD374" s="150" t="s">
        <v>130</v>
      </c>
      <c r="AE374" s="150"/>
      <c r="AF374" s="150"/>
      <c r="AG374" s="150"/>
      <c r="AH374" s="150"/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</row>
    <row r="375" spans="1:59" outlineLevel="1" x14ac:dyDescent="0.2">
      <c r="A375" s="151">
        <v>150</v>
      </c>
      <c r="B375" s="161" t="s">
        <v>631</v>
      </c>
      <c r="C375" s="182" t="s">
        <v>632</v>
      </c>
      <c r="D375" s="163" t="s">
        <v>133</v>
      </c>
      <c r="E375" s="167">
        <v>87.68</v>
      </c>
      <c r="F375" s="235"/>
      <c r="G375" s="172">
        <f>ROUND(E375*F375,2)</f>
        <v>0</v>
      </c>
      <c r="H375" s="172">
        <v>0</v>
      </c>
      <c r="I375" s="172">
        <f>ROUND(E375*H375,2)</f>
        <v>0</v>
      </c>
      <c r="J375" s="172">
        <v>28</v>
      </c>
      <c r="K375" s="172">
        <f>ROUND(E375*J375,2)</f>
        <v>2455.04</v>
      </c>
      <c r="L375" s="172">
        <v>21</v>
      </c>
      <c r="M375" s="172">
        <f>G375*(1+L375/100)</f>
        <v>0</v>
      </c>
      <c r="N375" s="172">
        <v>0</v>
      </c>
      <c r="O375" s="172">
        <f>ROUND(E375*N375,2)</f>
        <v>0</v>
      </c>
      <c r="P375" s="172">
        <v>0</v>
      </c>
      <c r="Q375" s="172">
        <f>ROUND(E375*P375,2)</f>
        <v>0</v>
      </c>
      <c r="R375" s="173" t="s">
        <v>629</v>
      </c>
      <c r="S375" s="172" t="s">
        <v>129</v>
      </c>
      <c r="T375" s="150"/>
      <c r="U375" s="150"/>
      <c r="V375" s="150"/>
      <c r="W375" s="150"/>
      <c r="X375" s="150"/>
      <c r="Y375" s="150"/>
      <c r="Z375" s="150"/>
      <c r="AA375" s="150"/>
      <c r="AB375" s="150"/>
      <c r="AC375" s="150"/>
      <c r="AD375" s="150" t="s">
        <v>142</v>
      </c>
      <c r="AE375" s="150"/>
      <c r="AF375" s="150"/>
      <c r="AG375" s="150"/>
      <c r="AH375" s="150"/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</row>
    <row r="376" spans="1:59" outlineLevel="1" x14ac:dyDescent="0.2">
      <c r="A376" s="151"/>
      <c r="B376" s="161"/>
      <c r="C376" s="183" t="s">
        <v>633</v>
      </c>
      <c r="D376" s="164"/>
      <c r="E376" s="168">
        <v>87.68</v>
      </c>
      <c r="F376" s="172"/>
      <c r="G376" s="172"/>
      <c r="H376" s="172"/>
      <c r="I376" s="172"/>
      <c r="J376" s="172"/>
      <c r="K376" s="172"/>
      <c r="L376" s="172"/>
      <c r="M376" s="172"/>
      <c r="N376" s="172"/>
      <c r="O376" s="172"/>
      <c r="P376" s="172"/>
      <c r="Q376" s="172"/>
      <c r="R376" s="173"/>
      <c r="S376" s="172"/>
      <c r="T376" s="150"/>
      <c r="U376" s="150"/>
      <c r="V376" s="150"/>
      <c r="W376" s="150"/>
      <c r="X376" s="150"/>
      <c r="Y376" s="150"/>
      <c r="Z376" s="150"/>
      <c r="AA376" s="150"/>
      <c r="AB376" s="150"/>
      <c r="AC376" s="150"/>
      <c r="AD376" s="150" t="s">
        <v>130</v>
      </c>
      <c r="AE376" s="150"/>
      <c r="AF376" s="150"/>
      <c r="AG376" s="150"/>
      <c r="AH376" s="150"/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</row>
    <row r="377" spans="1:59" outlineLevel="1" x14ac:dyDescent="0.2">
      <c r="A377" s="151">
        <v>151</v>
      </c>
      <c r="B377" s="161" t="s">
        <v>634</v>
      </c>
      <c r="C377" s="182" t="s">
        <v>635</v>
      </c>
      <c r="D377" s="163" t="s">
        <v>133</v>
      </c>
      <c r="E377" s="167">
        <v>39.93</v>
      </c>
      <c r="F377" s="235"/>
      <c r="G377" s="172">
        <f>ROUND(E377*F377,2)</f>
        <v>0</v>
      </c>
      <c r="H377" s="172">
        <v>0</v>
      </c>
      <c r="I377" s="172">
        <f>ROUND(E377*H377,2)</f>
        <v>0</v>
      </c>
      <c r="J377" s="172">
        <v>34</v>
      </c>
      <c r="K377" s="172">
        <f>ROUND(E377*J377,2)</f>
        <v>1357.62</v>
      </c>
      <c r="L377" s="172">
        <v>21</v>
      </c>
      <c r="M377" s="172">
        <f>G377*(1+L377/100)</f>
        <v>0</v>
      </c>
      <c r="N377" s="172">
        <v>1.0000000000000001E-5</v>
      </c>
      <c r="O377" s="172">
        <f>ROUND(E377*N377,2)</f>
        <v>0</v>
      </c>
      <c r="P377" s="172">
        <v>0</v>
      </c>
      <c r="Q377" s="172">
        <f>ROUND(E377*P377,2)</f>
        <v>0</v>
      </c>
      <c r="R377" s="173" t="s">
        <v>629</v>
      </c>
      <c r="S377" s="172" t="s">
        <v>129</v>
      </c>
      <c r="T377" s="150"/>
      <c r="U377" s="150"/>
      <c r="V377" s="150"/>
      <c r="W377" s="150"/>
      <c r="X377" s="150"/>
      <c r="Y377" s="150"/>
      <c r="Z377" s="150"/>
      <c r="AA377" s="150"/>
      <c r="AB377" s="150"/>
      <c r="AC377" s="150"/>
      <c r="AD377" s="150" t="s">
        <v>266</v>
      </c>
      <c r="AE377" s="150"/>
      <c r="AF377" s="150"/>
      <c r="AG377" s="150"/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</row>
    <row r="378" spans="1:59" outlineLevel="1" x14ac:dyDescent="0.2">
      <c r="A378" s="151">
        <v>152</v>
      </c>
      <c r="B378" s="161" t="s">
        <v>636</v>
      </c>
      <c r="C378" s="182" t="s">
        <v>637</v>
      </c>
      <c r="D378" s="163" t="s">
        <v>133</v>
      </c>
      <c r="E378" s="167">
        <v>49</v>
      </c>
      <c r="F378" s="235"/>
      <c r="G378" s="172">
        <f>ROUND(E378*F378,2)</f>
        <v>0</v>
      </c>
      <c r="H378" s="172">
        <v>225.94</v>
      </c>
      <c r="I378" s="172">
        <f>ROUND(E378*H378,2)</f>
        <v>11071.06</v>
      </c>
      <c r="J378" s="172">
        <v>0</v>
      </c>
      <c r="K378" s="172">
        <f>ROUND(E378*J378,2)</f>
        <v>0</v>
      </c>
      <c r="L378" s="172">
        <v>21</v>
      </c>
      <c r="M378" s="172">
        <f>G378*(1+L378/100)</f>
        <v>0</v>
      </c>
      <c r="N378" s="172">
        <v>2E-3</v>
      </c>
      <c r="O378" s="172">
        <f>ROUND(E378*N378,2)</f>
        <v>0.1</v>
      </c>
      <c r="P378" s="172">
        <v>0</v>
      </c>
      <c r="Q378" s="172">
        <f>ROUND(E378*P378,2)</f>
        <v>0</v>
      </c>
      <c r="R378" s="173" t="s">
        <v>265</v>
      </c>
      <c r="S378" s="172" t="s">
        <v>129</v>
      </c>
      <c r="T378" s="150"/>
      <c r="U378" s="150"/>
      <c r="V378" s="150"/>
      <c r="W378" s="150"/>
      <c r="X378" s="150"/>
      <c r="Y378" s="150"/>
      <c r="Z378" s="150"/>
      <c r="AA378" s="150"/>
      <c r="AB378" s="150"/>
      <c r="AC378" s="150"/>
      <c r="AD378" s="150" t="s">
        <v>142</v>
      </c>
      <c r="AE378" s="150"/>
      <c r="AF378" s="150"/>
      <c r="AG378" s="150"/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</row>
    <row r="379" spans="1:59" outlineLevel="1" x14ac:dyDescent="0.2">
      <c r="A379" s="151"/>
      <c r="B379" s="161"/>
      <c r="C379" s="183" t="s">
        <v>638</v>
      </c>
      <c r="D379" s="164"/>
      <c r="E379" s="168">
        <v>49</v>
      </c>
      <c r="F379" s="172"/>
      <c r="G379" s="172"/>
      <c r="H379" s="172"/>
      <c r="I379" s="172"/>
      <c r="J379" s="172"/>
      <c r="K379" s="172"/>
      <c r="L379" s="172"/>
      <c r="M379" s="172"/>
      <c r="N379" s="172"/>
      <c r="O379" s="172"/>
      <c r="P379" s="172"/>
      <c r="Q379" s="172"/>
      <c r="R379" s="173"/>
      <c r="S379" s="172"/>
      <c r="T379" s="150"/>
      <c r="U379" s="150"/>
      <c r="V379" s="150"/>
      <c r="W379" s="150"/>
      <c r="X379" s="150"/>
      <c r="Y379" s="150"/>
      <c r="Z379" s="150"/>
      <c r="AA379" s="150"/>
      <c r="AB379" s="150"/>
      <c r="AC379" s="150"/>
      <c r="AD379" s="150" t="s">
        <v>266</v>
      </c>
      <c r="AE379" s="150"/>
      <c r="AF379" s="150"/>
      <c r="AG379" s="150"/>
      <c r="AH379" s="150"/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</row>
    <row r="380" spans="1:59" outlineLevel="1" x14ac:dyDescent="0.2">
      <c r="A380" s="151">
        <v>153</v>
      </c>
      <c r="B380" s="161" t="s">
        <v>639</v>
      </c>
      <c r="C380" s="182" t="s">
        <v>640</v>
      </c>
      <c r="D380" s="163" t="s">
        <v>133</v>
      </c>
      <c r="E380" s="167">
        <v>49</v>
      </c>
      <c r="F380" s="235"/>
      <c r="G380" s="172">
        <f>ROUND(E380*F380,2)</f>
        <v>0</v>
      </c>
      <c r="H380" s="172">
        <v>270.91000000000003</v>
      </c>
      <c r="I380" s="172">
        <f>ROUND(E380*H380,2)</f>
        <v>13274.59</v>
      </c>
      <c r="J380" s="172">
        <v>0</v>
      </c>
      <c r="K380" s="172">
        <f>ROUND(E380*J380,2)</f>
        <v>0</v>
      </c>
      <c r="L380" s="172">
        <v>21</v>
      </c>
      <c r="M380" s="172">
        <f>G380*(1+L380/100)</f>
        <v>0</v>
      </c>
      <c r="N380" s="172">
        <v>2.3999999999999998E-3</v>
      </c>
      <c r="O380" s="172">
        <f>ROUND(E380*N380,2)</f>
        <v>0.12</v>
      </c>
      <c r="P380" s="172">
        <v>0</v>
      </c>
      <c r="Q380" s="172">
        <f>ROUND(E380*P380,2)</f>
        <v>0</v>
      </c>
      <c r="R380" s="173"/>
      <c r="S380" s="172" t="s">
        <v>163</v>
      </c>
      <c r="T380" s="150"/>
      <c r="U380" s="150"/>
      <c r="V380" s="150"/>
      <c r="W380" s="150"/>
      <c r="X380" s="150"/>
      <c r="Y380" s="150"/>
      <c r="Z380" s="150"/>
      <c r="AA380" s="150"/>
      <c r="AB380" s="150"/>
      <c r="AC380" s="150"/>
      <c r="AD380" s="150" t="s">
        <v>142</v>
      </c>
      <c r="AE380" s="150"/>
      <c r="AF380" s="150"/>
      <c r="AG380" s="150"/>
      <c r="AH380" s="150"/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</row>
    <row r="381" spans="1:59" outlineLevel="1" x14ac:dyDescent="0.2">
      <c r="A381" s="151"/>
      <c r="B381" s="161"/>
      <c r="C381" s="183" t="s">
        <v>638</v>
      </c>
      <c r="D381" s="164"/>
      <c r="E381" s="168">
        <v>49</v>
      </c>
      <c r="F381" s="172"/>
      <c r="G381" s="172"/>
      <c r="H381" s="172"/>
      <c r="I381" s="172"/>
      <c r="J381" s="172"/>
      <c r="K381" s="172"/>
      <c r="L381" s="172"/>
      <c r="M381" s="172"/>
      <c r="N381" s="172"/>
      <c r="O381" s="172"/>
      <c r="P381" s="172"/>
      <c r="Q381" s="172"/>
      <c r="R381" s="173"/>
      <c r="S381" s="172"/>
      <c r="T381" s="150"/>
      <c r="U381" s="150"/>
      <c r="V381" s="150"/>
      <c r="W381" s="150"/>
      <c r="X381" s="150"/>
      <c r="Y381" s="150"/>
      <c r="Z381" s="150"/>
      <c r="AA381" s="150"/>
      <c r="AB381" s="150"/>
      <c r="AC381" s="150"/>
      <c r="AD381" s="150" t="s">
        <v>266</v>
      </c>
      <c r="AE381" s="150"/>
      <c r="AF381" s="150"/>
      <c r="AG381" s="150"/>
      <c r="AH381" s="150"/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</row>
    <row r="382" spans="1:59" outlineLevel="1" x14ac:dyDescent="0.2">
      <c r="A382" s="151">
        <v>154</v>
      </c>
      <c r="B382" s="161" t="s">
        <v>641</v>
      </c>
      <c r="C382" s="182" t="s">
        <v>642</v>
      </c>
      <c r="D382" s="163" t="s">
        <v>133</v>
      </c>
      <c r="E382" s="167">
        <v>44</v>
      </c>
      <c r="F382" s="235"/>
      <c r="G382" s="172">
        <f>ROUND(E382*F382,2)</f>
        <v>0</v>
      </c>
      <c r="H382" s="172">
        <v>150</v>
      </c>
      <c r="I382" s="172">
        <f>ROUND(E382*H382,2)</f>
        <v>6600</v>
      </c>
      <c r="J382" s="172">
        <v>0</v>
      </c>
      <c r="K382" s="172">
        <f>ROUND(E382*J382,2)</f>
        <v>0</v>
      </c>
      <c r="L382" s="172">
        <v>21</v>
      </c>
      <c r="M382" s="172">
        <f>G382*(1+L382/100)</f>
        <v>0</v>
      </c>
      <c r="N382" s="172">
        <v>2.3E-3</v>
      </c>
      <c r="O382" s="172">
        <f>ROUND(E382*N382,2)</f>
        <v>0.1</v>
      </c>
      <c r="P382" s="172">
        <v>0</v>
      </c>
      <c r="Q382" s="172">
        <f>ROUND(E382*P382,2)</f>
        <v>0</v>
      </c>
      <c r="R382" s="173" t="s">
        <v>265</v>
      </c>
      <c r="S382" s="172" t="s">
        <v>129</v>
      </c>
      <c r="T382" s="150"/>
      <c r="U382" s="150"/>
      <c r="V382" s="150"/>
      <c r="W382" s="150"/>
      <c r="X382" s="150"/>
      <c r="Y382" s="150"/>
      <c r="Z382" s="150"/>
      <c r="AA382" s="150"/>
      <c r="AB382" s="150"/>
      <c r="AC382" s="150"/>
      <c r="AD382" s="150" t="s">
        <v>142</v>
      </c>
      <c r="AE382" s="150"/>
      <c r="AF382" s="150"/>
      <c r="AG382" s="150"/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</row>
    <row r="383" spans="1:59" outlineLevel="1" x14ac:dyDescent="0.2">
      <c r="A383" s="151"/>
      <c r="B383" s="161"/>
      <c r="C383" s="183" t="s">
        <v>643</v>
      </c>
      <c r="D383" s="164"/>
      <c r="E383" s="168">
        <v>44</v>
      </c>
      <c r="F383" s="172"/>
      <c r="G383" s="172"/>
      <c r="H383" s="172"/>
      <c r="I383" s="172"/>
      <c r="J383" s="172"/>
      <c r="K383" s="172"/>
      <c r="L383" s="172"/>
      <c r="M383" s="172"/>
      <c r="N383" s="172"/>
      <c r="O383" s="172"/>
      <c r="P383" s="172"/>
      <c r="Q383" s="172"/>
      <c r="R383" s="173"/>
      <c r="S383" s="172"/>
      <c r="T383" s="150"/>
      <c r="U383" s="150"/>
      <c r="V383" s="150"/>
      <c r="W383" s="150"/>
      <c r="X383" s="150"/>
      <c r="Y383" s="150"/>
      <c r="Z383" s="150"/>
      <c r="AA383" s="150"/>
      <c r="AB383" s="150"/>
      <c r="AC383" s="150"/>
      <c r="AD383" s="150" t="s">
        <v>601</v>
      </c>
      <c r="AE383" s="150"/>
      <c r="AF383" s="150"/>
      <c r="AG383" s="150"/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</row>
    <row r="384" spans="1:59" x14ac:dyDescent="0.2">
      <c r="A384" s="151">
        <v>155</v>
      </c>
      <c r="B384" s="161" t="s">
        <v>644</v>
      </c>
      <c r="C384" s="182" t="s">
        <v>645</v>
      </c>
      <c r="D384" s="163" t="s">
        <v>162</v>
      </c>
      <c r="E384" s="167">
        <v>0.31719999999999998</v>
      </c>
      <c r="F384" s="235"/>
      <c r="G384" s="172">
        <f>ROUND(E384*F384,2)</f>
        <v>0</v>
      </c>
      <c r="H384" s="172">
        <v>0</v>
      </c>
      <c r="I384" s="172">
        <f>ROUND(E384*H384,2)</f>
        <v>0</v>
      </c>
      <c r="J384" s="172">
        <v>675</v>
      </c>
      <c r="K384" s="172">
        <f>ROUND(E384*J384,2)</f>
        <v>214.11</v>
      </c>
      <c r="L384" s="172">
        <v>21</v>
      </c>
      <c r="M384" s="172">
        <f>G384*(1+L384/100)</f>
        <v>0</v>
      </c>
      <c r="N384" s="172">
        <v>0</v>
      </c>
      <c r="O384" s="172">
        <f>ROUND(E384*N384,2)</f>
        <v>0</v>
      </c>
      <c r="P384" s="172">
        <v>0</v>
      </c>
      <c r="Q384" s="172">
        <f>ROUND(E384*P384,2)</f>
        <v>0</v>
      </c>
      <c r="R384" s="173" t="s">
        <v>629</v>
      </c>
      <c r="S384" s="172" t="s">
        <v>129</v>
      </c>
      <c r="AD384" t="s">
        <v>125</v>
      </c>
    </row>
    <row r="385" spans="1:59" outlineLevel="1" x14ac:dyDescent="0.2">
      <c r="A385" s="157" t="s">
        <v>124</v>
      </c>
      <c r="B385" s="162" t="s">
        <v>83</v>
      </c>
      <c r="C385" s="184" t="s">
        <v>84</v>
      </c>
      <c r="D385" s="165"/>
      <c r="E385" s="169"/>
      <c r="F385" s="174"/>
      <c r="G385" s="174">
        <f>SUM(G386:G430)</f>
        <v>0</v>
      </c>
      <c r="H385" s="174"/>
      <c r="I385" s="174">
        <f>SUM(I386:I430)</f>
        <v>59594.65</v>
      </c>
      <c r="J385" s="174"/>
      <c r="K385" s="174">
        <f>SUM(K386:K430)</f>
        <v>99494.510000000009</v>
      </c>
      <c r="L385" s="174"/>
      <c r="M385" s="174">
        <f>SUM(M386:M430)</f>
        <v>0</v>
      </c>
      <c r="N385" s="174"/>
      <c r="O385" s="174">
        <f>SUM(O386:O430)</f>
        <v>4.8</v>
      </c>
      <c r="P385" s="174"/>
      <c r="Q385" s="174">
        <f>SUM(Q386:Q430)</f>
        <v>0</v>
      </c>
      <c r="R385" s="175"/>
      <c r="S385" s="174"/>
      <c r="T385" s="150"/>
      <c r="U385" s="150"/>
      <c r="V385" s="150"/>
      <c r="W385" s="150"/>
      <c r="X385" s="150"/>
      <c r="Y385" s="150"/>
      <c r="Z385" s="150"/>
      <c r="AA385" s="150"/>
      <c r="AB385" s="150"/>
      <c r="AC385" s="150"/>
      <c r="AD385" s="150" t="s">
        <v>130</v>
      </c>
      <c r="AE385" s="150"/>
      <c r="AF385" s="150"/>
      <c r="AG385" s="150"/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</row>
    <row r="386" spans="1:59" outlineLevel="1" x14ac:dyDescent="0.2">
      <c r="A386" s="151">
        <v>156</v>
      </c>
      <c r="B386" s="161" t="s">
        <v>646</v>
      </c>
      <c r="C386" s="182" t="s">
        <v>647</v>
      </c>
      <c r="D386" s="163" t="s">
        <v>127</v>
      </c>
      <c r="E386" s="167">
        <v>128</v>
      </c>
      <c r="F386" s="235"/>
      <c r="G386" s="172">
        <f>ROUND(E386*F386,2)</f>
        <v>0</v>
      </c>
      <c r="H386" s="172">
        <v>0</v>
      </c>
      <c r="I386" s="172">
        <f>ROUND(E386*H386,2)</f>
        <v>0</v>
      </c>
      <c r="J386" s="172">
        <v>37.1</v>
      </c>
      <c r="K386" s="172">
        <f>ROUND(E386*J386,2)</f>
        <v>4748.8</v>
      </c>
      <c r="L386" s="172">
        <v>21</v>
      </c>
      <c r="M386" s="172">
        <f>G386*(1+L386/100)</f>
        <v>0</v>
      </c>
      <c r="N386" s="172">
        <v>0</v>
      </c>
      <c r="O386" s="172">
        <f>ROUND(E386*N386,2)</f>
        <v>0</v>
      </c>
      <c r="P386" s="172">
        <v>0</v>
      </c>
      <c r="Q386" s="172">
        <f>ROUND(E386*P386,2)</f>
        <v>0</v>
      </c>
      <c r="R386" s="173" t="s">
        <v>648</v>
      </c>
      <c r="S386" s="172" t="s">
        <v>129</v>
      </c>
      <c r="T386" s="150"/>
      <c r="U386" s="150"/>
      <c r="V386" s="150"/>
      <c r="W386" s="150"/>
      <c r="X386" s="150"/>
      <c r="Y386" s="150"/>
      <c r="Z386" s="150"/>
      <c r="AA386" s="150"/>
      <c r="AB386" s="150"/>
      <c r="AC386" s="150"/>
      <c r="AD386" s="150" t="s">
        <v>142</v>
      </c>
      <c r="AE386" s="150"/>
      <c r="AF386" s="150"/>
      <c r="AG386" s="150"/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</row>
    <row r="387" spans="1:59" outlineLevel="1" x14ac:dyDescent="0.2">
      <c r="A387" s="151"/>
      <c r="B387" s="161"/>
      <c r="C387" s="183" t="s">
        <v>649</v>
      </c>
      <c r="D387" s="164"/>
      <c r="E387" s="168">
        <v>32</v>
      </c>
      <c r="F387" s="172"/>
      <c r="G387" s="172"/>
      <c r="H387" s="172"/>
      <c r="I387" s="172"/>
      <c r="J387" s="172"/>
      <c r="K387" s="172"/>
      <c r="L387" s="172"/>
      <c r="M387" s="172"/>
      <c r="N387" s="172"/>
      <c r="O387" s="172"/>
      <c r="P387" s="172"/>
      <c r="Q387" s="172"/>
      <c r="R387" s="173"/>
      <c r="S387" s="172"/>
      <c r="T387" s="150"/>
      <c r="U387" s="150"/>
      <c r="V387" s="150"/>
      <c r="W387" s="150"/>
      <c r="X387" s="150"/>
      <c r="Y387" s="150"/>
      <c r="Z387" s="150"/>
      <c r="AA387" s="150"/>
      <c r="AB387" s="150"/>
      <c r="AC387" s="150"/>
      <c r="AD387" s="150" t="s">
        <v>142</v>
      </c>
      <c r="AE387" s="150"/>
      <c r="AF387" s="150"/>
      <c r="AG387" s="150"/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</row>
    <row r="388" spans="1:59" outlineLevel="1" x14ac:dyDescent="0.2">
      <c r="A388" s="151"/>
      <c r="B388" s="161"/>
      <c r="C388" s="183" t="s">
        <v>650</v>
      </c>
      <c r="D388" s="164"/>
      <c r="E388" s="168">
        <v>64</v>
      </c>
      <c r="F388" s="172"/>
      <c r="G388" s="172"/>
      <c r="H388" s="172"/>
      <c r="I388" s="172"/>
      <c r="J388" s="172"/>
      <c r="K388" s="172"/>
      <c r="L388" s="172"/>
      <c r="M388" s="172"/>
      <c r="N388" s="172"/>
      <c r="O388" s="172"/>
      <c r="P388" s="172"/>
      <c r="Q388" s="172"/>
      <c r="R388" s="173"/>
      <c r="S388" s="172"/>
      <c r="T388" s="150"/>
      <c r="U388" s="150"/>
      <c r="V388" s="150"/>
      <c r="W388" s="150"/>
      <c r="X388" s="150"/>
      <c r="Y388" s="150"/>
      <c r="Z388" s="150"/>
      <c r="AA388" s="150"/>
      <c r="AB388" s="150"/>
      <c r="AC388" s="150"/>
      <c r="AD388" s="150" t="s">
        <v>142</v>
      </c>
      <c r="AE388" s="150"/>
      <c r="AF388" s="150"/>
      <c r="AG388" s="150"/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</row>
    <row r="389" spans="1:59" outlineLevel="1" x14ac:dyDescent="0.2">
      <c r="A389" s="151"/>
      <c r="B389" s="161"/>
      <c r="C389" s="183" t="s">
        <v>651</v>
      </c>
      <c r="D389" s="164"/>
      <c r="E389" s="168">
        <v>32</v>
      </c>
      <c r="F389" s="172"/>
      <c r="G389" s="172"/>
      <c r="H389" s="172"/>
      <c r="I389" s="172"/>
      <c r="J389" s="172"/>
      <c r="K389" s="172"/>
      <c r="L389" s="172"/>
      <c r="M389" s="172"/>
      <c r="N389" s="172"/>
      <c r="O389" s="172"/>
      <c r="P389" s="172"/>
      <c r="Q389" s="172"/>
      <c r="R389" s="173"/>
      <c r="S389" s="172"/>
      <c r="T389" s="150"/>
      <c r="U389" s="150"/>
      <c r="V389" s="150"/>
      <c r="W389" s="150"/>
      <c r="X389" s="150"/>
      <c r="Y389" s="150"/>
      <c r="Z389" s="150"/>
      <c r="AA389" s="150"/>
      <c r="AB389" s="150"/>
      <c r="AC389" s="150"/>
      <c r="AD389" s="150" t="s">
        <v>130</v>
      </c>
      <c r="AE389" s="150"/>
      <c r="AF389" s="150"/>
      <c r="AG389" s="150"/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</row>
    <row r="390" spans="1:59" outlineLevel="1" x14ac:dyDescent="0.2">
      <c r="A390" s="151">
        <v>157</v>
      </c>
      <c r="B390" s="161" t="s">
        <v>652</v>
      </c>
      <c r="C390" s="182" t="s">
        <v>653</v>
      </c>
      <c r="D390" s="163" t="s">
        <v>127</v>
      </c>
      <c r="E390" s="167">
        <v>16</v>
      </c>
      <c r="F390" s="235"/>
      <c r="G390" s="172">
        <f>ROUND(E390*F390,2)</f>
        <v>0</v>
      </c>
      <c r="H390" s="172">
        <v>0</v>
      </c>
      <c r="I390" s="172">
        <f>ROUND(E390*H390,2)</f>
        <v>0</v>
      </c>
      <c r="J390" s="172">
        <v>157</v>
      </c>
      <c r="K390" s="172">
        <f>ROUND(E390*J390,2)</f>
        <v>2512</v>
      </c>
      <c r="L390" s="172">
        <v>21</v>
      </c>
      <c r="M390" s="172">
        <f>G390*(1+L390/100)</f>
        <v>0</v>
      </c>
      <c r="N390" s="172">
        <v>3.32E-3</v>
      </c>
      <c r="O390" s="172">
        <f>ROUND(E390*N390,2)</f>
        <v>0.05</v>
      </c>
      <c r="P390" s="172">
        <v>0</v>
      </c>
      <c r="Q390" s="172">
        <f>ROUND(E390*P390,2)</f>
        <v>0</v>
      </c>
      <c r="R390" s="173" t="s">
        <v>648</v>
      </c>
      <c r="S390" s="172" t="s">
        <v>129</v>
      </c>
      <c r="T390" s="150"/>
      <c r="U390" s="150"/>
      <c r="V390" s="150"/>
      <c r="W390" s="150"/>
      <c r="X390" s="150"/>
      <c r="Y390" s="150"/>
      <c r="Z390" s="150"/>
      <c r="AA390" s="150"/>
      <c r="AB390" s="150"/>
      <c r="AC390" s="150"/>
      <c r="AD390" s="150" t="s">
        <v>142</v>
      </c>
      <c r="AE390" s="150"/>
      <c r="AF390" s="150"/>
      <c r="AG390" s="150"/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</row>
    <row r="391" spans="1:59" outlineLevel="1" x14ac:dyDescent="0.2">
      <c r="A391" s="151"/>
      <c r="B391" s="161"/>
      <c r="C391" s="183" t="s">
        <v>654</v>
      </c>
      <c r="D391" s="164"/>
      <c r="E391" s="168">
        <v>16</v>
      </c>
      <c r="F391" s="172"/>
      <c r="G391" s="172"/>
      <c r="H391" s="172"/>
      <c r="I391" s="172"/>
      <c r="J391" s="172"/>
      <c r="K391" s="172"/>
      <c r="L391" s="172"/>
      <c r="M391" s="172"/>
      <c r="N391" s="172"/>
      <c r="O391" s="172"/>
      <c r="P391" s="172"/>
      <c r="Q391" s="172"/>
      <c r="R391" s="173"/>
      <c r="S391" s="172"/>
      <c r="T391" s="150"/>
      <c r="U391" s="150"/>
      <c r="V391" s="150"/>
      <c r="W391" s="150"/>
      <c r="X391" s="150"/>
      <c r="Y391" s="150"/>
      <c r="Z391" s="150"/>
      <c r="AA391" s="150"/>
      <c r="AB391" s="150"/>
      <c r="AC391" s="150"/>
      <c r="AD391" s="150" t="s">
        <v>130</v>
      </c>
      <c r="AE391" s="150"/>
      <c r="AF391" s="150"/>
      <c r="AG391" s="150"/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</row>
    <row r="392" spans="1:59" outlineLevel="1" x14ac:dyDescent="0.2">
      <c r="A392" s="151">
        <v>158</v>
      </c>
      <c r="B392" s="161" t="s">
        <v>655</v>
      </c>
      <c r="C392" s="182" t="s">
        <v>656</v>
      </c>
      <c r="D392" s="163" t="s">
        <v>127</v>
      </c>
      <c r="E392" s="167">
        <v>16</v>
      </c>
      <c r="F392" s="235"/>
      <c r="G392" s="172">
        <f>ROUND(E392*F392,2)</f>
        <v>0</v>
      </c>
      <c r="H392" s="172">
        <v>0</v>
      </c>
      <c r="I392" s="172">
        <f>ROUND(E392*H392,2)</f>
        <v>0</v>
      </c>
      <c r="J392" s="172">
        <v>25.3</v>
      </c>
      <c r="K392" s="172">
        <f>ROUND(E392*J392,2)</f>
        <v>404.8</v>
      </c>
      <c r="L392" s="172">
        <v>21</v>
      </c>
      <c r="M392" s="172">
        <f>G392*(1+L392/100)</f>
        <v>0</v>
      </c>
      <c r="N392" s="172">
        <v>0</v>
      </c>
      <c r="O392" s="172">
        <f>ROUND(E392*N392,2)</f>
        <v>0</v>
      </c>
      <c r="P392" s="172">
        <v>0</v>
      </c>
      <c r="Q392" s="172">
        <f>ROUND(E392*P392,2)</f>
        <v>0</v>
      </c>
      <c r="R392" s="173" t="s">
        <v>648</v>
      </c>
      <c r="S392" s="172" t="s">
        <v>129</v>
      </c>
      <c r="T392" s="150"/>
      <c r="U392" s="150"/>
      <c r="V392" s="150"/>
      <c r="W392" s="150"/>
      <c r="X392" s="150"/>
      <c r="Y392" s="150"/>
      <c r="Z392" s="150"/>
      <c r="AA392" s="150"/>
      <c r="AB392" s="150"/>
      <c r="AC392" s="150"/>
      <c r="AD392" s="150" t="s">
        <v>142</v>
      </c>
      <c r="AE392" s="150"/>
      <c r="AF392" s="150"/>
      <c r="AG392" s="150"/>
      <c r="AH392" s="150"/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</row>
    <row r="393" spans="1:59" outlineLevel="1" x14ac:dyDescent="0.2">
      <c r="A393" s="151"/>
      <c r="B393" s="161"/>
      <c r="C393" s="183" t="s">
        <v>657</v>
      </c>
      <c r="D393" s="164"/>
      <c r="E393" s="168">
        <v>16</v>
      </c>
      <c r="F393" s="172"/>
      <c r="G393" s="172"/>
      <c r="H393" s="172"/>
      <c r="I393" s="172"/>
      <c r="J393" s="172"/>
      <c r="K393" s="172"/>
      <c r="L393" s="172"/>
      <c r="M393" s="172"/>
      <c r="N393" s="172"/>
      <c r="O393" s="172"/>
      <c r="P393" s="172"/>
      <c r="Q393" s="172"/>
      <c r="R393" s="173"/>
      <c r="S393" s="172"/>
      <c r="T393" s="150"/>
      <c r="U393" s="150"/>
      <c r="V393" s="150"/>
      <c r="W393" s="150"/>
      <c r="X393" s="150"/>
      <c r="Y393" s="150"/>
      <c r="Z393" s="150"/>
      <c r="AA393" s="150"/>
      <c r="AB393" s="150"/>
      <c r="AC393" s="150"/>
      <c r="AD393" s="150" t="s">
        <v>130</v>
      </c>
      <c r="AE393" s="150"/>
      <c r="AF393" s="150"/>
      <c r="AG393" s="150"/>
      <c r="AH393" s="150"/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</row>
    <row r="394" spans="1:59" outlineLevel="1" x14ac:dyDescent="0.2">
      <c r="A394" s="151">
        <v>159</v>
      </c>
      <c r="B394" s="161" t="s">
        <v>658</v>
      </c>
      <c r="C394" s="182" t="s">
        <v>659</v>
      </c>
      <c r="D394" s="163" t="s">
        <v>127</v>
      </c>
      <c r="E394" s="167">
        <v>32</v>
      </c>
      <c r="F394" s="235"/>
      <c r="G394" s="172">
        <f>ROUND(E394*F394,2)</f>
        <v>0</v>
      </c>
      <c r="H394" s="172">
        <v>0</v>
      </c>
      <c r="I394" s="172">
        <f>ROUND(E394*H394,2)</f>
        <v>0</v>
      </c>
      <c r="J394" s="172">
        <v>38.700000000000003</v>
      </c>
      <c r="K394" s="172">
        <f>ROUND(E394*J394,2)</f>
        <v>1238.4000000000001</v>
      </c>
      <c r="L394" s="172">
        <v>21</v>
      </c>
      <c r="M394" s="172">
        <f>G394*(1+L394/100)</f>
        <v>0</v>
      </c>
      <c r="N394" s="172">
        <v>0</v>
      </c>
      <c r="O394" s="172">
        <f>ROUND(E394*N394,2)</f>
        <v>0</v>
      </c>
      <c r="P394" s="172">
        <v>0</v>
      </c>
      <c r="Q394" s="172">
        <f>ROUND(E394*P394,2)</f>
        <v>0</v>
      </c>
      <c r="R394" s="173" t="s">
        <v>648</v>
      </c>
      <c r="S394" s="172" t="s">
        <v>129</v>
      </c>
      <c r="T394" s="150"/>
      <c r="U394" s="150"/>
      <c r="V394" s="150"/>
      <c r="W394" s="150"/>
      <c r="X394" s="150"/>
      <c r="Y394" s="150"/>
      <c r="Z394" s="150"/>
      <c r="AA394" s="150"/>
      <c r="AB394" s="150"/>
      <c r="AC394" s="150"/>
      <c r="AD394" s="150" t="s">
        <v>142</v>
      </c>
      <c r="AE394" s="150"/>
      <c r="AF394" s="150"/>
      <c r="AG394" s="150"/>
      <c r="AH394" s="150"/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  <c r="BG394" s="150"/>
    </row>
    <row r="395" spans="1:59" outlineLevel="1" x14ac:dyDescent="0.2">
      <c r="A395" s="151"/>
      <c r="B395" s="161"/>
      <c r="C395" s="183" t="s">
        <v>660</v>
      </c>
      <c r="D395" s="164"/>
      <c r="E395" s="168">
        <v>32</v>
      </c>
      <c r="F395" s="172"/>
      <c r="G395" s="172"/>
      <c r="H395" s="172"/>
      <c r="I395" s="172"/>
      <c r="J395" s="172"/>
      <c r="K395" s="172"/>
      <c r="L395" s="172"/>
      <c r="M395" s="172"/>
      <c r="N395" s="172"/>
      <c r="O395" s="172"/>
      <c r="P395" s="172"/>
      <c r="Q395" s="172"/>
      <c r="R395" s="173"/>
      <c r="S395" s="172"/>
      <c r="T395" s="150"/>
      <c r="U395" s="150"/>
      <c r="V395" s="150"/>
      <c r="W395" s="150"/>
      <c r="X395" s="150"/>
      <c r="Y395" s="150"/>
      <c r="Z395" s="150"/>
      <c r="AA395" s="150"/>
      <c r="AB395" s="150"/>
      <c r="AC395" s="150"/>
      <c r="AD395" s="150" t="s">
        <v>130</v>
      </c>
      <c r="AE395" s="150"/>
      <c r="AF395" s="150"/>
      <c r="AG395" s="150"/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</row>
    <row r="396" spans="1:59" outlineLevel="1" x14ac:dyDescent="0.2">
      <c r="A396" s="151">
        <v>160</v>
      </c>
      <c r="B396" s="161" t="s">
        <v>661</v>
      </c>
      <c r="C396" s="182" t="s">
        <v>662</v>
      </c>
      <c r="D396" s="163" t="s">
        <v>137</v>
      </c>
      <c r="E396" s="167">
        <v>275.2</v>
      </c>
      <c r="F396" s="235"/>
      <c r="G396" s="172">
        <f>ROUND(E396*F396,2)</f>
        <v>0</v>
      </c>
      <c r="H396" s="172">
        <v>0</v>
      </c>
      <c r="I396" s="172">
        <f>ROUND(E396*H396,2)</f>
        <v>0</v>
      </c>
      <c r="J396" s="172">
        <v>146.5</v>
      </c>
      <c r="K396" s="172">
        <f>ROUND(E396*J396,2)</f>
        <v>40316.800000000003</v>
      </c>
      <c r="L396" s="172">
        <v>21</v>
      </c>
      <c r="M396" s="172">
        <f>G396*(1+L396/100)</f>
        <v>0</v>
      </c>
      <c r="N396" s="172">
        <v>9.8999999999999999E-4</v>
      </c>
      <c r="O396" s="172">
        <f>ROUND(E396*N396,2)</f>
        <v>0.27</v>
      </c>
      <c r="P396" s="172">
        <v>0</v>
      </c>
      <c r="Q396" s="172">
        <f>ROUND(E396*P396,2)</f>
        <v>0</v>
      </c>
      <c r="R396" s="173" t="s">
        <v>648</v>
      </c>
      <c r="S396" s="172" t="s">
        <v>129</v>
      </c>
      <c r="T396" s="150"/>
      <c r="U396" s="150"/>
      <c r="V396" s="150"/>
      <c r="W396" s="150"/>
      <c r="X396" s="150"/>
      <c r="Y396" s="150"/>
      <c r="Z396" s="150"/>
      <c r="AA396" s="150"/>
      <c r="AB396" s="150"/>
      <c r="AC396" s="150"/>
      <c r="AD396" s="150" t="s">
        <v>142</v>
      </c>
      <c r="AE396" s="150"/>
      <c r="AF396" s="150"/>
      <c r="AG396" s="150"/>
      <c r="AH396" s="150"/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</row>
    <row r="397" spans="1:59" outlineLevel="1" x14ac:dyDescent="0.2">
      <c r="A397" s="151"/>
      <c r="B397" s="161"/>
      <c r="C397" s="183" t="s">
        <v>663</v>
      </c>
      <c r="D397" s="164"/>
      <c r="E397" s="168">
        <v>19.2</v>
      </c>
      <c r="F397" s="172"/>
      <c r="G397" s="172"/>
      <c r="H397" s="172"/>
      <c r="I397" s="172"/>
      <c r="J397" s="172"/>
      <c r="K397" s="172"/>
      <c r="L397" s="172"/>
      <c r="M397" s="172"/>
      <c r="N397" s="172"/>
      <c r="O397" s="172"/>
      <c r="P397" s="172"/>
      <c r="Q397" s="172"/>
      <c r="R397" s="173"/>
      <c r="S397" s="172"/>
      <c r="T397" s="150"/>
      <c r="U397" s="150"/>
      <c r="V397" s="150"/>
      <c r="W397" s="150"/>
      <c r="X397" s="150"/>
      <c r="Y397" s="150"/>
      <c r="Z397" s="150"/>
      <c r="AA397" s="150"/>
      <c r="AB397" s="150"/>
      <c r="AC397" s="150"/>
      <c r="AD397" s="150" t="s">
        <v>142</v>
      </c>
      <c r="AE397" s="150"/>
      <c r="AF397" s="150"/>
      <c r="AG397" s="150"/>
      <c r="AH397" s="150"/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</row>
    <row r="398" spans="1:59" outlineLevel="1" x14ac:dyDescent="0.2">
      <c r="A398" s="151"/>
      <c r="B398" s="161"/>
      <c r="C398" s="183" t="s">
        <v>664</v>
      </c>
      <c r="D398" s="164"/>
      <c r="E398" s="168">
        <v>150.4</v>
      </c>
      <c r="F398" s="172"/>
      <c r="G398" s="172"/>
      <c r="H398" s="172"/>
      <c r="I398" s="172"/>
      <c r="J398" s="172"/>
      <c r="K398" s="172"/>
      <c r="L398" s="172"/>
      <c r="M398" s="172"/>
      <c r="N398" s="172"/>
      <c r="O398" s="172"/>
      <c r="P398" s="172"/>
      <c r="Q398" s="172"/>
      <c r="R398" s="173"/>
      <c r="S398" s="172"/>
      <c r="T398" s="150"/>
      <c r="U398" s="150"/>
      <c r="V398" s="150"/>
      <c r="W398" s="150"/>
      <c r="X398" s="150"/>
      <c r="Y398" s="150"/>
      <c r="Z398" s="150"/>
      <c r="AA398" s="150"/>
      <c r="AB398" s="150"/>
      <c r="AC398" s="150"/>
      <c r="AD398" s="150" t="s">
        <v>142</v>
      </c>
      <c r="AE398" s="150"/>
      <c r="AF398" s="150"/>
      <c r="AG398" s="150"/>
      <c r="AH398" s="150"/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</row>
    <row r="399" spans="1:59" outlineLevel="1" x14ac:dyDescent="0.2">
      <c r="A399" s="151"/>
      <c r="B399" s="161"/>
      <c r="C399" s="183" t="s">
        <v>665</v>
      </c>
      <c r="D399" s="164"/>
      <c r="E399" s="168">
        <v>105.6</v>
      </c>
      <c r="F399" s="172"/>
      <c r="G399" s="172"/>
      <c r="H399" s="172"/>
      <c r="I399" s="172"/>
      <c r="J399" s="172"/>
      <c r="K399" s="172"/>
      <c r="L399" s="172"/>
      <c r="M399" s="172"/>
      <c r="N399" s="172"/>
      <c r="O399" s="172"/>
      <c r="P399" s="172"/>
      <c r="Q399" s="172"/>
      <c r="R399" s="173"/>
      <c r="S399" s="172"/>
      <c r="T399" s="150"/>
      <c r="U399" s="150"/>
      <c r="V399" s="150"/>
      <c r="W399" s="150"/>
      <c r="X399" s="150"/>
      <c r="Y399" s="150"/>
      <c r="Z399" s="150"/>
      <c r="AA399" s="150"/>
      <c r="AB399" s="150"/>
      <c r="AC399" s="150"/>
      <c r="AD399" s="150" t="s">
        <v>130</v>
      </c>
      <c r="AE399" s="150"/>
      <c r="AF399" s="150"/>
      <c r="AG399" s="150"/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</row>
    <row r="400" spans="1:59" outlineLevel="1" x14ac:dyDescent="0.2">
      <c r="A400" s="151">
        <v>161</v>
      </c>
      <c r="B400" s="161" t="s">
        <v>666</v>
      </c>
      <c r="C400" s="182" t="s">
        <v>667</v>
      </c>
      <c r="D400" s="163" t="s">
        <v>137</v>
      </c>
      <c r="E400" s="167">
        <v>2.8</v>
      </c>
      <c r="F400" s="235"/>
      <c r="G400" s="172">
        <f>ROUND(E400*F400,2)</f>
        <v>0</v>
      </c>
      <c r="H400" s="172">
        <v>0</v>
      </c>
      <c r="I400" s="172">
        <f>ROUND(E400*H400,2)</f>
        <v>0</v>
      </c>
      <c r="J400" s="172">
        <v>192.5</v>
      </c>
      <c r="K400" s="172">
        <f>ROUND(E400*J400,2)</f>
        <v>539</v>
      </c>
      <c r="L400" s="172">
        <v>21</v>
      </c>
      <c r="M400" s="172">
        <f>G400*(1+L400/100)</f>
        <v>0</v>
      </c>
      <c r="N400" s="172">
        <v>9.8999999999999999E-4</v>
      </c>
      <c r="O400" s="172">
        <f>ROUND(E400*N400,2)</f>
        <v>0</v>
      </c>
      <c r="P400" s="172">
        <v>0</v>
      </c>
      <c r="Q400" s="172">
        <f>ROUND(E400*P400,2)</f>
        <v>0</v>
      </c>
      <c r="R400" s="173" t="s">
        <v>648</v>
      </c>
      <c r="S400" s="172" t="s">
        <v>129</v>
      </c>
      <c r="T400" s="150"/>
      <c r="U400" s="150"/>
      <c r="V400" s="150"/>
      <c r="W400" s="150"/>
      <c r="X400" s="150"/>
      <c r="Y400" s="150"/>
      <c r="Z400" s="150"/>
      <c r="AA400" s="150"/>
      <c r="AB400" s="150"/>
      <c r="AC400" s="150"/>
      <c r="AD400" s="150" t="s">
        <v>142</v>
      </c>
      <c r="AE400" s="150"/>
      <c r="AF400" s="150"/>
      <c r="AG400" s="150"/>
      <c r="AH400" s="150"/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</row>
    <row r="401" spans="1:59" outlineLevel="1" x14ac:dyDescent="0.2">
      <c r="A401" s="151"/>
      <c r="B401" s="161"/>
      <c r="C401" s="183" t="s">
        <v>668</v>
      </c>
      <c r="D401" s="164"/>
      <c r="E401" s="168">
        <v>2.8</v>
      </c>
      <c r="F401" s="172"/>
      <c r="G401" s="172"/>
      <c r="H401" s="172"/>
      <c r="I401" s="172"/>
      <c r="J401" s="172"/>
      <c r="K401" s="172"/>
      <c r="L401" s="172"/>
      <c r="M401" s="172"/>
      <c r="N401" s="172"/>
      <c r="O401" s="172"/>
      <c r="P401" s="172"/>
      <c r="Q401" s="172"/>
      <c r="R401" s="173"/>
      <c r="S401" s="172"/>
      <c r="T401" s="150"/>
      <c r="U401" s="150"/>
      <c r="V401" s="150"/>
      <c r="W401" s="150"/>
      <c r="X401" s="150"/>
      <c r="Y401" s="150"/>
      <c r="Z401" s="150"/>
      <c r="AA401" s="150"/>
      <c r="AB401" s="150"/>
      <c r="AC401" s="150"/>
      <c r="AD401" s="150" t="s">
        <v>130</v>
      </c>
      <c r="AE401" s="150"/>
      <c r="AF401" s="150"/>
      <c r="AG401" s="150"/>
      <c r="AH401" s="150"/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</row>
    <row r="402" spans="1:59" outlineLevel="1" x14ac:dyDescent="0.2">
      <c r="A402" s="151">
        <v>162</v>
      </c>
      <c r="B402" s="161" t="s">
        <v>669</v>
      </c>
      <c r="C402" s="182" t="s">
        <v>670</v>
      </c>
      <c r="D402" s="163" t="s">
        <v>137</v>
      </c>
      <c r="E402" s="167">
        <v>66.599999999999994</v>
      </c>
      <c r="F402" s="235"/>
      <c r="G402" s="172">
        <f>ROUND(E402*F402,2)</f>
        <v>0</v>
      </c>
      <c r="H402" s="172">
        <v>0</v>
      </c>
      <c r="I402" s="172">
        <f>ROUND(E402*H402,2)</f>
        <v>0</v>
      </c>
      <c r="J402" s="172">
        <v>255.5</v>
      </c>
      <c r="K402" s="172">
        <f>ROUND(E402*J402,2)</f>
        <v>17016.3</v>
      </c>
      <c r="L402" s="172">
        <v>21</v>
      </c>
      <c r="M402" s="172">
        <f>G402*(1+L402/100)</f>
        <v>0</v>
      </c>
      <c r="N402" s="172">
        <v>9.8999999999999999E-4</v>
      </c>
      <c r="O402" s="172">
        <f>ROUND(E402*N402,2)</f>
        <v>7.0000000000000007E-2</v>
      </c>
      <c r="P402" s="172">
        <v>0</v>
      </c>
      <c r="Q402" s="172">
        <f>ROUND(E402*P402,2)</f>
        <v>0</v>
      </c>
      <c r="R402" s="173" t="s">
        <v>648</v>
      </c>
      <c r="S402" s="172" t="s">
        <v>129</v>
      </c>
      <c r="T402" s="150"/>
      <c r="U402" s="150"/>
      <c r="V402" s="150"/>
      <c r="W402" s="150"/>
      <c r="X402" s="150"/>
      <c r="Y402" s="150"/>
      <c r="Z402" s="150"/>
      <c r="AA402" s="150"/>
      <c r="AB402" s="150"/>
      <c r="AC402" s="150"/>
      <c r="AD402" s="150" t="s">
        <v>142</v>
      </c>
      <c r="AE402" s="150"/>
      <c r="AF402" s="150"/>
      <c r="AG402" s="150"/>
      <c r="AH402" s="150"/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</row>
    <row r="403" spans="1:59" outlineLevel="1" x14ac:dyDescent="0.2">
      <c r="A403" s="151"/>
      <c r="B403" s="161"/>
      <c r="C403" s="183" t="s">
        <v>671</v>
      </c>
      <c r="D403" s="164"/>
      <c r="E403" s="168">
        <v>41.7</v>
      </c>
      <c r="F403" s="172"/>
      <c r="G403" s="172"/>
      <c r="H403" s="172"/>
      <c r="I403" s="172"/>
      <c r="J403" s="172"/>
      <c r="K403" s="172"/>
      <c r="L403" s="172"/>
      <c r="M403" s="172"/>
      <c r="N403" s="172"/>
      <c r="O403" s="172"/>
      <c r="P403" s="172"/>
      <c r="Q403" s="172"/>
      <c r="R403" s="173"/>
      <c r="S403" s="172"/>
      <c r="T403" s="150"/>
      <c r="U403" s="150"/>
      <c r="V403" s="150"/>
      <c r="W403" s="150"/>
      <c r="X403" s="150"/>
      <c r="Y403" s="150"/>
      <c r="Z403" s="150"/>
      <c r="AA403" s="150"/>
      <c r="AB403" s="150"/>
      <c r="AC403" s="150"/>
      <c r="AD403" s="150" t="s">
        <v>142</v>
      </c>
      <c r="AE403" s="150"/>
      <c r="AF403" s="150"/>
      <c r="AG403" s="150"/>
      <c r="AH403" s="150"/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</row>
    <row r="404" spans="1:59" outlineLevel="1" x14ac:dyDescent="0.2">
      <c r="A404" s="151"/>
      <c r="B404" s="161"/>
      <c r="C404" s="183" t="s">
        <v>672</v>
      </c>
      <c r="D404" s="164"/>
      <c r="E404" s="168">
        <v>24.9</v>
      </c>
      <c r="F404" s="172"/>
      <c r="G404" s="172"/>
      <c r="H404" s="172"/>
      <c r="I404" s="172"/>
      <c r="J404" s="172"/>
      <c r="K404" s="172"/>
      <c r="L404" s="172"/>
      <c r="M404" s="172"/>
      <c r="N404" s="172"/>
      <c r="O404" s="172"/>
      <c r="P404" s="172"/>
      <c r="Q404" s="172"/>
      <c r="R404" s="173"/>
      <c r="S404" s="172"/>
      <c r="T404" s="150"/>
      <c r="U404" s="150"/>
      <c r="V404" s="150"/>
      <c r="W404" s="150"/>
      <c r="X404" s="150"/>
      <c r="Y404" s="150"/>
      <c r="Z404" s="150"/>
      <c r="AA404" s="150"/>
      <c r="AB404" s="150"/>
      <c r="AC404" s="150"/>
      <c r="AD404" s="150" t="s">
        <v>130</v>
      </c>
      <c r="AE404" s="150"/>
      <c r="AF404" s="150"/>
      <c r="AG404" s="150"/>
      <c r="AH404" s="150"/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</row>
    <row r="405" spans="1:59" outlineLevel="1" x14ac:dyDescent="0.2">
      <c r="A405" s="151">
        <v>163</v>
      </c>
      <c r="B405" s="161" t="s">
        <v>673</v>
      </c>
      <c r="C405" s="182" t="s">
        <v>674</v>
      </c>
      <c r="D405" s="163" t="s">
        <v>133</v>
      </c>
      <c r="E405" s="167">
        <v>16</v>
      </c>
      <c r="F405" s="235"/>
      <c r="G405" s="172">
        <f>ROUND(E405*F405,2)</f>
        <v>0</v>
      </c>
      <c r="H405" s="172">
        <v>0</v>
      </c>
      <c r="I405" s="172">
        <f>ROUND(E405*H405,2)</f>
        <v>0</v>
      </c>
      <c r="J405" s="172">
        <v>276.5</v>
      </c>
      <c r="K405" s="172">
        <f>ROUND(E405*J405,2)</f>
        <v>4424</v>
      </c>
      <c r="L405" s="172">
        <v>21</v>
      </c>
      <c r="M405" s="172">
        <f>G405*(1+L405/100)</f>
        <v>0</v>
      </c>
      <c r="N405" s="172">
        <v>0</v>
      </c>
      <c r="O405" s="172">
        <f>ROUND(E405*N405,2)</f>
        <v>0</v>
      </c>
      <c r="P405" s="172">
        <v>0</v>
      </c>
      <c r="Q405" s="172">
        <f>ROUND(E405*P405,2)</f>
        <v>0</v>
      </c>
      <c r="R405" s="173" t="s">
        <v>648</v>
      </c>
      <c r="S405" s="172" t="s">
        <v>129</v>
      </c>
      <c r="T405" s="150"/>
      <c r="U405" s="150"/>
      <c r="V405" s="150"/>
      <c r="W405" s="150"/>
      <c r="X405" s="150"/>
      <c r="Y405" s="150"/>
      <c r="Z405" s="150"/>
      <c r="AA405" s="150"/>
      <c r="AB405" s="150"/>
      <c r="AC405" s="150"/>
      <c r="AD405" s="150" t="s">
        <v>130</v>
      </c>
      <c r="AE405" s="150"/>
      <c r="AF405" s="150"/>
      <c r="AG405" s="150"/>
      <c r="AH405" s="150"/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</row>
    <row r="406" spans="1:59" outlineLevel="1" x14ac:dyDescent="0.2">
      <c r="A406" s="151">
        <v>164</v>
      </c>
      <c r="B406" s="161" t="s">
        <v>675</v>
      </c>
      <c r="C406" s="182" t="s">
        <v>676</v>
      </c>
      <c r="D406" s="163" t="s">
        <v>133</v>
      </c>
      <c r="E406" s="167">
        <v>110</v>
      </c>
      <c r="F406" s="235"/>
      <c r="G406" s="172">
        <f>ROUND(E406*F406,2)</f>
        <v>0</v>
      </c>
      <c r="H406" s="172">
        <v>0</v>
      </c>
      <c r="I406" s="172">
        <f>ROUND(E406*H406,2)</f>
        <v>0</v>
      </c>
      <c r="J406" s="172">
        <v>64.599999999999994</v>
      </c>
      <c r="K406" s="172">
        <f>ROUND(E406*J406,2)</f>
        <v>7106</v>
      </c>
      <c r="L406" s="172">
        <v>21</v>
      </c>
      <c r="M406" s="172">
        <f>G406*(1+L406/100)</f>
        <v>0</v>
      </c>
      <c r="N406" s="172">
        <v>0</v>
      </c>
      <c r="O406" s="172">
        <f>ROUND(E406*N406,2)</f>
        <v>0</v>
      </c>
      <c r="P406" s="172">
        <v>0</v>
      </c>
      <c r="Q406" s="172">
        <f>ROUND(E406*P406,2)</f>
        <v>0</v>
      </c>
      <c r="R406" s="173" t="s">
        <v>648</v>
      </c>
      <c r="S406" s="172" t="s">
        <v>129</v>
      </c>
      <c r="T406" s="150"/>
      <c r="U406" s="150"/>
      <c r="V406" s="150"/>
      <c r="W406" s="150"/>
      <c r="X406" s="150"/>
      <c r="Y406" s="150"/>
      <c r="Z406" s="150"/>
      <c r="AA406" s="150"/>
      <c r="AB406" s="150"/>
      <c r="AC406" s="150"/>
      <c r="AD406" s="150" t="s">
        <v>130</v>
      </c>
      <c r="AE406" s="150"/>
      <c r="AF406" s="150"/>
      <c r="AG406" s="150"/>
      <c r="AH406" s="150"/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</row>
    <row r="407" spans="1:59" outlineLevel="1" x14ac:dyDescent="0.2">
      <c r="A407" s="151">
        <v>165</v>
      </c>
      <c r="B407" s="161" t="s">
        <v>677</v>
      </c>
      <c r="C407" s="182" t="s">
        <v>678</v>
      </c>
      <c r="D407" s="163" t="s">
        <v>133</v>
      </c>
      <c r="E407" s="167">
        <v>110</v>
      </c>
      <c r="F407" s="235"/>
      <c r="G407" s="172">
        <f>ROUND(E407*F407,2)</f>
        <v>0</v>
      </c>
      <c r="H407" s="172">
        <v>0</v>
      </c>
      <c r="I407" s="172">
        <f>ROUND(E407*H407,2)</f>
        <v>0</v>
      </c>
      <c r="J407" s="172">
        <v>22.8</v>
      </c>
      <c r="K407" s="172">
        <f>ROUND(E407*J407,2)</f>
        <v>2508</v>
      </c>
      <c r="L407" s="172">
        <v>21</v>
      </c>
      <c r="M407" s="172">
        <f>G407*(1+L407/100)</f>
        <v>0</v>
      </c>
      <c r="N407" s="172">
        <v>0</v>
      </c>
      <c r="O407" s="172">
        <f>ROUND(E407*N407,2)</f>
        <v>0</v>
      </c>
      <c r="P407" s="172">
        <v>0</v>
      </c>
      <c r="Q407" s="172">
        <f>ROUND(E407*P407,2)</f>
        <v>0</v>
      </c>
      <c r="R407" s="173" t="s">
        <v>648</v>
      </c>
      <c r="S407" s="172" t="s">
        <v>129</v>
      </c>
      <c r="T407" s="150"/>
      <c r="U407" s="150"/>
      <c r="V407" s="150"/>
      <c r="W407" s="150"/>
      <c r="X407" s="150"/>
      <c r="Y407" s="150"/>
      <c r="Z407" s="150"/>
      <c r="AA407" s="150"/>
      <c r="AB407" s="150"/>
      <c r="AC407" s="150"/>
      <c r="AD407" s="150" t="s">
        <v>130</v>
      </c>
      <c r="AE407" s="150"/>
      <c r="AF407" s="150"/>
      <c r="AG407" s="150"/>
      <c r="AH407" s="150"/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</row>
    <row r="408" spans="1:59" outlineLevel="1" x14ac:dyDescent="0.2">
      <c r="A408" s="151">
        <v>166</v>
      </c>
      <c r="B408" s="161" t="s">
        <v>679</v>
      </c>
      <c r="C408" s="182" t="s">
        <v>680</v>
      </c>
      <c r="D408" s="163" t="s">
        <v>140</v>
      </c>
      <c r="E408" s="167">
        <v>6.4862799999999998</v>
      </c>
      <c r="F408" s="235"/>
      <c r="G408" s="172">
        <f>ROUND(E408*F408,2)</f>
        <v>0</v>
      </c>
      <c r="H408" s="172">
        <v>0</v>
      </c>
      <c r="I408" s="172">
        <f>ROUND(E408*H408,2)</f>
        <v>0</v>
      </c>
      <c r="J408" s="172">
        <v>1198</v>
      </c>
      <c r="K408" s="172">
        <f>ROUND(E408*J408,2)</f>
        <v>7770.56</v>
      </c>
      <c r="L408" s="172">
        <v>21</v>
      </c>
      <c r="M408" s="172">
        <f>G408*(1+L408/100)</f>
        <v>0</v>
      </c>
      <c r="N408" s="172">
        <v>2.3570000000000001E-2</v>
      </c>
      <c r="O408" s="172">
        <f>ROUND(E408*N408,2)</f>
        <v>0.15</v>
      </c>
      <c r="P408" s="172">
        <v>0</v>
      </c>
      <c r="Q408" s="172">
        <f>ROUND(E408*P408,2)</f>
        <v>0</v>
      </c>
      <c r="R408" s="173" t="s">
        <v>648</v>
      </c>
      <c r="S408" s="172" t="s">
        <v>129</v>
      </c>
      <c r="T408" s="150"/>
      <c r="U408" s="150"/>
      <c r="V408" s="150"/>
      <c r="W408" s="150"/>
      <c r="X408" s="150"/>
      <c r="Y408" s="150"/>
      <c r="Z408" s="150"/>
      <c r="AA408" s="150"/>
      <c r="AB408" s="150"/>
      <c r="AC408" s="150"/>
      <c r="AD408" s="150" t="s">
        <v>142</v>
      </c>
      <c r="AE408" s="150"/>
      <c r="AF408" s="150"/>
      <c r="AG408" s="150"/>
      <c r="AH408" s="150"/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</row>
    <row r="409" spans="1:59" outlineLevel="1" x14ac:dyDescent="0.2">
      <c r="A409" s="151"/>
      <c r="B409" s="161"/>
      <c r="C409" s="183" t="s">
        <v>681</v>
      </c>
      <c r="D409" s="164"/>
      <c r="E409" s="168">
        <v>6.4862799999999998</v>
      </c>
      <c r="F409" s="172"/>
      <c r="G409" s="172"/>
      <c r="H409" s="172"/>
      <c r="I409" s="172"/>
      <c r="J409" s="172"/>
      <c r="K409" s="172"/>
      <c r="L409" s="172"/>
      <c r="M409" s="172"/>
      <c r="N409" s="172"/>
      <c r="O409" s="172"/>
      <c r="P409" s="172"/>
      <c r="Q409" s="172"/>
      <c r="R409" s="173"/>
      <c r="S409" s="172"/>
      <c r="T409" s="150"/>
      <c r="U409" s="150"/>
      <c r="V409" s="150"/>
      <c r="W409" s="150"/>
      <c r="X409" s="150"/>
      <c r="Y409" s="150"/>
      <c r="Z409" s="150"/>
      <c r="AA409" s="150"/>
      <c r="AB409" s="150"/>
      <c r="AC409" s="150"/>
      <c r="AD409" s="150" t="s">
        <v>130</v>
      </c>
      <c r="AE409" s="150"/>
      <c r="AF409" s="150"/>
      <c r="AG409" s="150"/>
      <c r="AH409" s="150"/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</row>
    <row r="410" spans="1:59" outlineLevel="1" x14ac:dyDescent="0.2">
      <c r="A410" s="151">
        <v>167</v>
      </c>
      <c r="B410" s="161" t="s">
        <v>682</v>
      </c>
      <c r="C410" s="182" t="s">
        <v>683</v>
      </c>
      <c r="D410" s="163" t="s">
        <v>133</v>
      </c>
      <c r="E410" s="167">
        <v>39.93</v>
      </c>
      <c r="F410" s="235"/>
      <c r="G410" s="172">
        <f>ROUND(E410*F410,2)</f>
        <v>0</v>
      </c>
      <c r="H410" s="172">
        <v>0</v>
      </c>
      <c r="I410" s="172">
        <f>ROUND(E410*H410,2)</f>
        <v>0</v>
      </c>
      <c r="J410" s="172">
        <v>125.5</v>
      </c>
      <c r="K410" s="172">
        <f>ROUND(E410*J410,2)</f>
        <v>5011.22</v>
      </c>
      <c r="L410" s="172">
        <v>21</v>
      </c>
      <c r="M410" s="172">
        <f>G410*(1+L410/100)</f>
        <v>0</v>
      </c>
      <c r="N410" s="172">
        <v>1.0000000000000001E-5</v>
      </c>
      <c r="O410" s="172">
        <f>ROUND(E410*N410,2)</f>
        <v>0</v>
      </c>
      <c r="P410" s="172">
        <v>0</v>
      </c>
      <c r="Q410" s="172">
        <f>ROUND(E410*P410,2)</f>
        <v>0</v>
      </c>
      <c r="R410" s="173" t="s">
        <v>648</v>
      </c>
      <c r="S410" s="172" t="s">
        <v>129</v>
      </c>
      <c r="T410" s="150"/>
      <c r="U410" s="150"/>
      <c r="V410" s="150"/>
      <c r="W410" s="150"/>
      <c r="X410" s="150"/>
      <c r="Y410" s="150"/>
      <c r="Z410" s="150"/>
      <c r="AA410" s="150"/>
      <c r="AB410" s="150"/>
      <c r="AC410" s="150"/>
      <c r="AD410" s="150" t="s">
        <v>142</v>
      </c>
      <c r="AE410" s="150"/>
      <c r="AF410" s="150"/>
      <c r="AG410" s="150"/>
      <c r="AH410" s="150"/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</row>
    <row r="411" spans="1:59" outlineLevel="1" x14ac:dyDescent="0.2">
      <c r="A411" s="151"/>
      <c r="B411" s="161"/>
      <c r="C411" s="183" t="s">
        <v>630</v>
      </c>
      <c r="D411" s="164"/>
      <c r="E411" s="168">
        <v>39.93</v>
      </c>
      <c r="F411" s="172"/>
      <c r="G411" s="172"/>
      <c r="H411" s="172"/>
      <c r="I411" s="172"/>
      <c r="J411" s="172"/>
      <c r="K411" s="172"/>
      <c r="L411" s="172"/>
      <c r="M411" s="172"/>
      <c r="N411" s="172"/>
      <c r="O411" s="172"/>
      <c r="P411" s="172"/>
      <c r="Q411" s="172"/>
      <c r="R411" s="173"/>
      <c r="S411" s="172"/>
      <c r="T411" s="150"/>
      <c r="U411" s="150"/>
      <c r="V411" s="150"/>
      <c r="W411" s="150"/>
      <c r="X411" s="150"/>
      <c r="Y411" s="150"/>
      <c r="Z411" s="150"/>
      <c r="AA411" s="150"/>
      <c r="AB411" s="150"/>
      <c r="AC411" s="150"/>
      <c r="AD411" s="150" t="s">
        <v>266</v>
      </c>
      <c r="AE411" s="150"/>
      <c r="AF411" s="150"/>
      <c r="AG411" s="150"/>
      <c r="AH411" s="150"/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</row>
    <row r="412" spans="1:59" outlineLevel="1" x14ac:dyDescent="0.2">
      <c r="A412" s="151">
        <v>168</v>
      </c>
      <c r="B412" s="161" t="s">
        <v>684</v>
      </c>
      <c r="C412" s="182" t="s">
        <v>685</v>
      </c>
      <c r="D412" s="163" t="s">
        <v>127</v>
      </c>
      <c r="E412" s="167">
        <v>16</v>
      </c>
      <c r="F412" s="235"/>
      <c r="G412" s="172">
        <f>ROUND(E412*F412,2)</f>
        <v>0</v>
      </c>
      <c r="H412" s="172">
        <v>24</v>
      </c>
      <c r="I412" s="172">
        <f>ROUND(E412*H412,2)</f>
        <v>384</v>
      </c>
      <c r="J412" s="172">
        <v>0</v>
      </c>
      <c r="K412" s="172">
        <f>ROUND(E412*J412,2)</f>
        <v>0</v>
      </c>
      <c r="L412" s="172">
        <v>21</v>
      </c>
      <c r="M412" s="172">
        <f>G412*(1+L412/100)</f>
        <v>0</v>
      </c>
      <c r="N412" s="172">
        <v>2.0000000000000001E-4</v>
      </c>
      <c r="O412" s="172">
        <f>ROUND(E412*N412,2)</f>
        <v>0</v>
      </c>
      <c r="P412" s="172">
        <v>0</v>
      </c>
      <c r="Q412" s="172">
        <f>ROUND(E412*P412,2)</f>
        <v>0</v>
      </c>
      <c r="R412" s="173" t="s">
        <v>265</v>
      </c>
      <c r="S412" s="172" t="s">
        <v>129</v>
      </c>
      <c r="T412" s="150"/>
      <c r="U412" s="150"/>
      <c r="V412" s="150"/>
      <c r="W412" s="150"/>
      <c r="X412" s="150"/>
      <c r="Y412" s="150"/>
      <c r="Z412" s="150"/>
      <c r="AA412" s="150"/>
      <c r="AB412" s="150"/>
      <c r="AC412" s="150"/>
      <c r="AD412" s="150" t="s">
        <v>266</v>
      </c>
      <c r="AE412" s="150"/>
      <c r="AF412" s="150"/>
      <c r="AG412" s="150"/>
      <c r="AH412" s="150"/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</row>
    <row r="413" spans="1:59" outlineLevel="1" x14ac:dyDescent="0.2">
      <c r="A413" s="151">
        <v>169</v>
      </c>
      <c r="B413" s="161" t="s">
        <v>686</v>
      </c>
      <c r="C413" s="182" t="s">
        <v>687</v>
      </c>
      <c r="D413" s="163" t="s">
        <v>127</v>
      </c>
      <c r="E413" s="167">
        <v>32</v>
      </c>
      <c r="F413" s="235"/>
      <c r="G413" s="172">
        <f>ROUND(E413*F413,2)</f>
        <v>0</v>
      </c>
      <c r="H413" s="172">
        <v>55</v>
      </c>
      <c r="I413" s="172">
        <f>ROUND(E413*H413,2)</f>
        <v>1760</v>
      </c>
      <c r="J413" s="172">
        <v>0</v>
      </c>
      <c r="K413" s="172">
        <f>ROUND(E413*J413,2)</f>
        <v>0</v>
      </c>
      <c r="L413" s="172">
        <v>21</v>
      </c>
      <c r="M413" s="172">
        <f>G413*(1+L413/100)</f>
        <v>0</v>
      </c>
      <c r="N413" s="172">
        <v>6.9999999999999999E-4</v>
      </c>
      <c r="O413" s="172">
        <f>ROUND(E413*N413,2)</f>
        <v>0.02</v>
      </c>
      <c r="P413" s="172">
        <v>0</v>
      </c>
      <c r="Q413" s="172">
        <f>ROUND(E413*P413,2)</f>
        <v>0</v>
      </c>
      <c r="R413" s="173" t="s">
        <v>265</v>
      </c>
      <c r="S413" s="172" t="s">
        <v>129</v>
      </c>
      <c r="T413" s="150"/>
      <c r="U413" s="150"/>
      <c r="V413" s="150"/>
      <c r="W413" s="150"/>
      <c r="X413" s="150"/>
      <c r="Y413" s="150"/>
      <c r="Z413" s="150"/>
      <c r="AA413" s="150"/>
      <c r="AB413" s="150"/>
      <c r="AC413" s="150"/>
      <c r="AD413" s="150" t="s">
        <v>266</v>
      </c>
      <c r="AE413" s="150"/>
      <c r="AF413" s="150"/>
      <c r="AG413" s="150"/>
      <c r="AH413" s="150"/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</row>
    <row r="414" spans="1:59" outlineLevel="1" x14ac:dyDescent="0.2">
      <c r="A414" s="151">
        <v>170</v>
      </c>
      <c r="B414" s="161" t="s">
        <v>688</v>
      </c>
      <c r="C414" s="182" t="s">
        <v>689</v>
      </c>
      <c r="D414" s="163" t="s">
        <v>127</v>
      </c>
      <c r="E414" s="167">
        <v>16</v>
      </c>
      <c r="F414" s="235"/>
      <c r="G414" s="172">
        <f>ROUND(E414*F414,2)</f>
        <v>0</v>
      </c>
      <c r="H414" s="172">
        <v>460</v>
      </c>
      <c r="I414" s="172">
        <f>ROUND(E414*H414,2)</f>
        <v>7360</v>
      </c>
      <c r="J414" s="172">
        <v>0</v>
      </c>
      <c r="K414" s="172">
        <f>ROUND(E414*J414,2)</f>
        <v>0</v>
      </c>
      <c r="L414" s="172">
        <v>21</v>
      </c>
      <c r="M414" s="172">
        <f>G414*(1+L414/100)</f>
        <v>0</v>
      </c>
      <c r="N414" s="172">
        <v>4.0000000000000001E-3</v>
      </c>
      <c r="O414" s="172">
        <f>ROUND(E414*N414,2)</f>
        <v>0.06</v>
      </c>
      <c r="P414" s="172">
        <v>0</v>
      </c>
      <c r="Q414" s="172">
        <f>ROUND(E414*P414,2)</f>
        <v>0</v>
      </c>
      <c r="R414" s="173"/>
      <c r="S414" s="172" t="s">
        <v>163</v>
      </c>
      <c r="T414" s="150"/>
      <c r="U414" s="150"/>
      <c r="V414" s="150"/>
      <c r="W414" s="150"/>
      <c r="X414" s="150"/>
      <c r="Y414" s="150"/>
      <c r="Z414" s="150"/>
      <c r="AA414" s="150"/>
      <c r="AB414" s="150"/>
      <c r="AC414" s="150"/>
      <c r="AD414" s="150" t="s">
        <v>266</v>
      </c>
      <c r="AE414" s="150"/>
      <c r="AF414" s="150"/>
      <c r="AG414" s="150"/>
      <c r="AH414" s="150"/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  <c r="BG414" s="150"/>
    </row>
    <row r="415" spans="1:59" outlineLevel="1" x14ac:dyDescent="0.2">
      <c r="A415" s="151">
        <v>171</v>
      </c>
      <c r="B415" s="161" t="s">
        <v>690</v>
      </c>
      <c r="C415" s="182" t="s">
        <v>691</v>
      </c>
      <c r="D415" s="163" t="s">
        <v>140</v>
      </c>
      <c r="E415" s="167">
        <v>0.35199999999999998</v>
      </c>
      <c r="F415" s="235"/>
      <c r="G415" s="172">
        <f>ROUND(E415*F415,2)</f>
        <v>0</v>
      </c>
      <c r="H415" s="172">
        <v>4300</v>
      </c>
      <c r="I415" s="172">
        <f>ROUND(E415*H415,2)</f>
        <v>1513.6</v>
      </c>
      <c r="J415" s="172">
        <v>0</v>
      </c>
      <c r="K415" s="172">
        <f>ROUND(E415*J415,2)</f>
        <v>0</v>
      </c>
      <c r="L415" s="172">
        <v>21</v>
      </c>
      <c r="M415" s="172">
        <f>G415*(1+L415/100)</f>
        <v>0</v>
      </c>
      <c r="N415" s="172">
        <v>0.55000000000000004</v>
      </c>
      <c r="O415" s="172">
        <f>ROUND(E415*N415,2)</f>
        <v>0.19</v>
      </c>
      <c r="P415" s="172">
        <v>0</v>
      </c>
      <c r="Q415" s="172">
        <f>ROUND(E415*P415,2)</f>
        <v>0</v>
      </c>
      <c r="R415" s="173" t="s">
        <v>265</v>
      </c>
      <c r="S415" s="172" t="s">
        <v>129</v>
      </c>
      <c r="T415" s="150"/>
      <c r="U415" s="150"/>
      <c r="V415" s="150"/>
      <c r="W415" s="150"/>
      <c r="X415" s="150"/>
      <c r="Y415" s="150"/>
      <c r="Z415" s="150"/>
      <c r="AA415" s="150"/>
      <c r="AB415" s="150"/>
      <c r="AC415" s="150"/>
      <c r="AD415" s="150" t="s">
        <v>142</v>
      </c>
      <c r="AE415" s="150"/>
      <c r="AF415" s="150"/>
      <c r="AG415" s="150"/>
      <c r="AH415" s="150"/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</row>
    <row r="416" spans="1:59" outlineLevel="1" x14ac:dyDescent="0.2">
      <c r="A416" s="151"/>
      <c r="B416" s="161"/>
      <c r="C416" s="183" t="s">
        <v>692</v>
      </c>
      <c r="D416" s="164"/>
      <c r="E416" s="168">
        <v>0.35199999999999998</v>
      </c>
      <c r="F416" s="172"/>
      <c r="G416" s="172"/>
      <c r="H416" s="172"/>
      <c r="I416" s="172"/>
      <c r="J416" s="172"/>
      <c r="K416" s="172"/>
      <c r="L416" s="172"/>
      <c r="M416" s="172"/>
      <c r="N416" s="172"/>
      <c r="O416" s="172"/>
      <c r="P416" s="172"/>
      <c r="Q416" s="172"/>
      <c r="R416" s="173"/>
      <c r="S416" s="172"/>
      <c r="T416" s="150"/>
      <c r="U416" s="150"/>
      <c r="V416" s="150"/>
      <c r="W416" s="150"/>
      <c r="X416" s="150"/>
      <c r="Y416" s="150"/>
      <c r="Z416" s="150"/>
      <c r="AA416" s="150"/>
      <c r="AB416" s="150"/>
      <c r="AC416" s="150"/>
      <c r="AD416" s="150" t="s">
        <v>266</v>
      </c>
      <c r="AE416" s="150"/>
      <c r="AF416" s="150"/>
      <c r="AG416" s="150"/>
      <c r="AH416" s="150"/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</row>
    <row r="417" spans="1:59" outlineLevel="1" x14ac:dyDescent="0.2">
      <c r="A417" s="151">
        <v>172</v>
      </c>
      <c r="B417" s="161" t="s">
        <v>693</v>
      </c>
      <c r="C417" s="182" t="s">
        <v>694</v>
      </c>
      <c r="D417" s="163" t="s">
        <v>140</v>
      </c>
      <c r="E417" s="167">
        <v>5.2822800000000001</v>
      </c>
      <c r="F417" s="235"/>
      <c r="G417" s="172">
        <f>ROUND(E417*F417,2)</f>
        <v>0</v>
      </c>
      <c r="H417" s="172">
        <v>6100</v>
      </c>
      <c r="I417" s="172">
        <f>ROUND(E417*H417,2)</f>
        <v>32221.91</v>
      </c>
      <c r="J417" s="172">
        <v>0</v>
      </c>
      <c r="K417" s="172">
        <f>ROUND(E417*J417,2)</f>
        <v>0</v>
      </c>
      <c r="L417" s="172">
        <v>21</v>
      </c>
      <c r="M417" s="172">
        <f>G417*(1+L417/100)</f>
        <v>0</v>
      </c>
      <c r="N417" s="172">
        <v>0.55000000000000004</v>
      </c>
      <c r="O417" s="172">
        <f>ROUND(E417*N417,2)</f>
        <v>2.91</v>
      </c>
      <c r="P417" s="172">
        <v>0</v>
      </c>
      <c r="Q417" s="172">
        <f>ROUND(E417*P417,2)</f>
        <v>0</v>
      </c>
      <c r="R417" s="173" t="s">
        <v>265</v>
      </c>
      <c r="S417" s="172" t="s">
        <v>129</v>
      </c>
      <c r="T417" s="150"/>
      <c r="U417" s="150"/>
      <c r="V417" s="150"/>
      <c r="W417" s="150"/>
      <c r="X417" s="150"/>
      <c r="Y417" s="150"/>
      <c r="Z417" s="150"/>
      <c r="AA417" s="150"/>
      <c r="AB417" s="150"/>
      <c r="AC417" s="150"/>
      <c r="AD417" s="150" t="s">
        <v>142</v>
      </c>
      <c r="AE417" s="150"/>
      <c r="AF417" s="150"/>
      <c r="AG417" s="150"/>
      <c r="AH417" s="150"/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</row>
    <row r="418" spans="1:59" outlineLevel="1" x14ac:dyDescent="0.2">
      <c r="A418" s="151"/>
      <c r="B418" s="161"/>
      <c r="C418" s="183" t="s">
        <v>695</v>
      </c>
      <c r="D418" s="164"/>
      <c r="E418" s="168">
        <v>0.192</v>
      </c>
      <c r="F418" s="172"/>
      <c r="G418" s="172"/>
      <c r="H418" s="172"/>
      <c r="I418" s="172"/>
      <c r="J418" s="172"/>
      <c r="K418" s="172"/>
      <c r="L418" s="172"/>
      <c r="M418" s="172"/>
      <c r="N418" s="172"/>
      <c r="O418" s="172"/>
      <c r="P418" s="172"/>
      <c r="Q418" s="172"/>
      <c r="R418" s="173"/>
      <c r="S418" s="172"/>
      <c r="T418" s="150"/>
      <c r="U418" s="150"/>
      <c r="V418" s="150"/>
      <c r="W418" s="150"/>
      <c r="X418" s="150"/>
      <c r="Y418" s="150"/>
      <c r="Z418" s="150"/>
      <c r="AA418" s="150"/>
      <c r="AB418" s="150"/>
      <c r="AC418" s="150"/>
      <c r="AD418" s="150" t="s">
        <v>142</v>
      </c>
      <c r="AE418" s="150"/>
      <c r="AF418" s="150"/>
      <c r="AG418" s="150"/>
      <c r="AH418" s="150"/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</row>
    <row r="419" spans="1:59" ht="22.5" outlineLevel="1" x14ac:dyDescent="0.2">
      <c r="A419" s="151"/>
      <c r="B419" s="161"/>
      <c r="C419" s="183" t="s">
        <v>696</v>
      </c>
      <c r="D419" s="164"/>
      <c r="E419" s="168">
        <v>1.6919999999999999</v>
      </c>
      <c r="F419" s="172"/>
      <c r="G419" s="172"/>
      <c r="H419" s="172"/>
      <c r="I419" s="172"/>
      <c r="J419" s="172"/>
      <c r="K419" s="172"/>
      <c r="L419" s="172"/>
      <c r="M419" s="172"/>
      <c r="N419" s="172"/>
      <c r="O419" s="172"/>
      <c r="P419" s="172"/>
      <c r="Q419" s="172"/>
      <c r="R419" s="173"/>
      <c r="S419" s="172"/>
      <c r="T419" s="150"/>
      <c r="U419" s="150"/>
      <c r="V419" s="150"/>
      <c r="W419" s="150"/>
      <c r="X419" s="150"/>
      <c r="Y419" s="150"/>
      <c r="Z419" s="150"/>
      <c r="AA419" s="150"/>
      <c r="AB419" s="150"/>
      <c r="AC419" s="150"/>
      <c r="AD419" s="150" t="s">
        <v>142</v>
      </c>
      <c r="AE419" s="150"/>
      <c r="AF419" s="150"/>
      <c r="AG419" s="150"/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</row>
    <row r="420" spans="1:59" outlineLevel="1" x14ac:dyDescent="0.2">
      <c r="A420" s="151"/>
      <c r="B420" s="161"/>
      <c r="C420" s="183" t="s">
        <v>697</v>
      </c>
      <c r="D420" s="164"/>
      <c r="E420" s="168">
        <v>1.2672000000000001</v>
      </c>
      <c r="F420" s="172"/>
      <c r="G420" s="172"/>
      <c r="H420" s="172"/>
      <c r="I420" s="172"/>
      <c r="J420" s="172"/>
      <c r="K420" s="172"/>
      <c r="L420" s="172"/>
      <c r="M420" s="172"/>
      <c r="N420" s="172"/>
      <c r="O420" s="172"/>
      <c r="P420" s="172"/>
      <c r="Q420" s="172"/>
      <c r="R420" s="173"/>
      <c r="S420" s="172"/>
      <c r="T420" s="150"/>
      <c r="U420" s="150"/>
      <c r="V420" s="150"/>
      <c r="W420" s="150"/>
      <c r="X420" s="150"/>
      <c r="Y420" s="150"/>
      <c r="Z420" s="150"/>
      <c r="AA420" s="150"/>
      <c r="AB420" s="150"/>
      <c r="AC420" s="150"/>
      <c r="AD420" s="150" t="s">
        <v>142</v>
      </c>
      <c r="AE420" s="150"/>
      <c r="AF420" s="150"/>
      <c r="AG420" s="150"/>
      <c r="AH420" s="150"/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  <c r="BG420" s="150"/>
    </row>
    <row r="421" spans="1:59" outlineLevel="1" x14ac:dyDescent="0.2">
      <c r="A421" s="151"/>
      <c r="B421" s="161"/>
      <c r="C421" s="183" t="s">
        <v>698</v>
      </c>
      <c r="D421" s="164"/>
      <c r="E421" s="168">
        <v>4.0320000000000002E-2</v>
      </c>
      <c r="F421" s="172"/>
      <c r="G421" s="172"/>
      <c r="H421" s="172"/>
      <c r="I421" s="172"/>
      <c r="J421" s="172"/>
      <c r="K421" s="172"/>
      <c r="L421" s="172"/>
      <c r="M421" s="172"/>
      <c r="N421" s="172"/>
      <c r="O421" s="172"/>
      <c r="P421" s="172"/>
      <c r="Q421" s="172"/>
      <c r="R421" s="173"/>
      <c r="S421" s="172"/>
      <c r="T421" s="150"/>
      <c r="U421" s="150"/>
      <c r="V421" s="150"/>
      <c r="W421" s="150"/>
      <c r="X421" s="150"/>
      <c r="Y421" s="150"/>
      <c r="Z421" s="150"/>
      <c r="AA421" s="150"/>
      <c r="AB421" s="150"/>
      <c r="AC421" s="150"/>
      <c r="AD421" s="150" t="s">
        <v>142</v>
      </c>
      <c r="AE421" s="150"/>
      <c r="AF421" s="150"/>
      <c r="AG421" s="150"/>
      <c r="AH421" s="150"/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</row>
    <row r="422" spans="1:59" ht="22.5" outlineLevel="1" x14ac:dyDescent="0.2">
      <c r="A422" s="151"/>
      <c r="B422" s="161"/>
      <c r="C422" s="183" t="s">
        <v>699</v>
      </c>
      <c r="D422" s="164"/>
      <c r="E422" s="168">
        <v>0.93825000000000003</v>
      </c>
      <c r="F422" s="172"/>
      <c r="G422" s="172"/>
      <c r="H422" s="172"/>
      <c r="I422" s="172"/>
      <c r="J422" s="172"/>
      <c r="K422" s="172"/>
      <c r="L422" s="172"/>
      <c r="M422" s="172"/>
      <c r="N422" s="172"/>
      <c r="O422" s="172"/>
      <c r="P422" s="172"/>
      <c r="Q422" s="172"/>
      <c r="R422" s="173"/>
      <c r="S422" s="172"/>
      <c r="T422" s="150"/>
      <c r="U422" s="150"/>
      <c r="V422" s="150"/>
      <c r="W422" s="150"/>
      <c r="X422" s="150"/>
      <c r="Y422" s="150"/>
      <c r="Z422" s="150"/>
      <c r="AA422" s="150"/>
      <c r="AB422" s="150"/>
      <c r="AC422" s="150"/>
      <c r="AD422" s="150" t="s">
        <v>142</v>
      </c>
      <c r="AE422" s="150"/>
      <c r="AF422" s="150"/>
      <c r="AG422" s="150"/>
      <c r="AH422" s="150"/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</row>
    <row r="423" spans="1:59" outlineLevel="1" x14ac:dyDescent="0.2">
      <c r="A423" s="151"/>
      <c r="B423" s="161"/>
      <c r="C423" s="183" t="s">
        <v>700</v>
      </c>
      <c r="D423" s="164"/>
      <c r="E423" s="168">
        <v>0.67230000000000001</v>
      </c>
      <c r="F423" s="172"/>
      <c r="G423" s="172"/>
      <c r="H423" s="172"/>
      <c r="I423" s="172"/>
      <c r="J423" s="172"/>
      <c r="K423" s="172"/>
      <c r="L423" s="172"/>
      <c r="M423" s="172"/>
      <c r="N423" s="172"/>
      <c r="O423" s="172"/>
      <c r="P423" s="172"/>
      <c r="Q423" s="172"/>
      <c r="R423" s="173"/>
      <c r="S423" s="172"/>
      <c r="T423" s="150"/>
      <c r="U423" s="150"/>
      <c r="V423" s="150"/>
      <c r="W423" s="150"/>
      <c r="X423" s="150"/>
      <c r="Y423" s="150"/>
      <c r="Z423" s="150"/>
      <c r="AA423" s="150"/>
      <c r="AB423" s="150"/>
      <c r="AC423" s="150"/>
      <c r="AD423" s="150" t="s">
        <v>142</v>
      </c>
      <c r="AE423" s="150"/>
      <c r="AF423" s="150"/>
      <c r="AG423" s="150"/>
      <c r="AH423" s="150"/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</row>
    <row r="424" spans="1:59" outlineLevel="1" x14ac:dyDescent="0.2">
      <c r="A424" s="151"/>
      <c r="B424" s="161"/>
      <c r="C424" s="183" t="s">
        <v>701</v>
      </c>
      <c r="D424" s="164"/>
      <c r="E424" s="168">
        <v>0.48021000000000003</v>
      </c>
      <c r="F424" s="172"/>
      <c r="G424" s="172"/>
      <c r="H424" s="172"/>
      <c r="I424" s="172"/>
      <c r="J424" s="172"/>
      <c r="K424" s="172"/>
      <c r="L424" s="172"/>
      <c r="M424" s="172"/>
      <c r="N424" s="172"/>
      <c r="O424" s="172"/>
      <c r="P424" s="172"/>
      <c r="Q424" s="172"/>
      <c r="R424" s="173"/>
      <c r="S424" s="172"/>
      <c r="T424" s="150"/>
      <c r="U424" s="150"/>
      <c r="V424" s="150"/>
      <c r="W424" s="150"/>
      <c r="X424" s="150"/>
      <c r="Y424" s="150"/>
      <c r="Z424" s="150"/>
      <c r="AA424" s="150"/>
      <c r="AB424" s="150"/>
      <c r="AC424" s="150"/>
      <c r="AD424" s="150" t="s">
        <v>266</v>
      </c>
      <c r="AE424" s="150"/>
      <c r="AF424" s="150"/>
      <c r="AG424" s="150"/>
      <c r="AH424" s="150"/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  <c r="BG424" s="150"/>
    </row>
    <row r="425" spans="1:59" outlineLevel="1" x14ac:dyDescent="0.2">
      <c r="A425" s="151">
        <v>173</v>
      </c>
      <c r="B425" s="161" t="s">
        <v>702</v>
      </c>
      <c r="C425" s="182" t="s">
        <v>703</v>
      </c>
      <c r="D425" s="163" t="s">
        <v>140</v>
      </c>
      <c r="E425" s="167">
        <v>0.82499999999999996</v>
      </c>
      <c r="F425" s="235"/>
      <c r="G425" s="172">
        <f>ROUND(E425*F425,2)</f>
        <v>0</v>
      </c>
      <c r="H425" s="172">
        <v>5800</v>
      </c>
      <c r="I425" s="172">
        <f>ROUND(E425*H425,2)</f>
        <v>4785</v>
      </c>
      <c r="J425" s="172">
        <v>0</v>
      </c>
      <c r="K425" s="172">
        <f>ROUND(E425*J425,2)</f>
        <v>0</v>
      </c>
      <c r="L425" s="172">
        <v>21</v>
      </c>
      <c r="M425" s="172">
        <f>G425*(1+L425/100)</f>
        <v>0</v>
      </c>
      <c r="N425" s="172">
        <v>0.55000000000000004</v>
      </c>
      <c r="O425" s="172">
        <f>ROUND(E425*N425,2)</f>
        <v>0.45</v>
      </c>
      <c r="P425" s="172">
        <v>0</v>
      </c>
      <c r="Q425" s="172">
        <f>ROUND(E425*P425,2)</f>
        <v>0</v>
      </c>
      <c r="R425" s="173" t="s">
        <v>265</v>
      </c>
      <c r="S425" s="172" t="s">
        <v>129</v>
      </c>
      <c r="T425" s="150"/>
      <c r="U425" s="150"/>
      <c r="V425" s="150"/>
      <c r="W425" s="150"/>
      <c r="X425" s="150"/>
      <c r="Y425" s="150"/>
      <c r="Z425" s="150"/>
      <c r="AA425" s="150"/>
      <c r="AB425" s="150"/>
      <c r="AC425" s="150"/>
      <c r="AD425" s="150" t="s">
        <v>142</v>
      </c>
      <c r="AE425" s="150"/>
      <c r="AF425" s="150"/>
      <c r="AG425" s="150"/>
      <c r="AH425" s="150"/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</row>
    <row r="426" spans="1:59" outlineLevel="1" x14ac:dyDescent="0.2">
      <c r="A426" s="151"/>
      <c r="B426" s="161"/>
      <c r="C426" s="183" t="s">
        <v>704</v>
      </c>
      <c r="D426" s="164"/>
      <c r="E426" s="168">
        <v>0.82499999999999996</v>
      </c>
      <c r="F426" s="172"/>
      <c r="G426" s="172"/>
      <c r="H426" s="172"/>
      <c r="I426" s="172"/>
      <c r="J426" s="172"/>
      <c r="K426" s="172"/>
      <c r="L426" s="172"/>
      <c r="M426" s="172"/>
      <c r="N426" s="172"/>
      <c r="O426" s="172"/>
      <c r="P426" s="172"/>
      <c r="Q426" s="172"/>
      <c r="R426" s="173"/>
      <c r="S426" s="172"/>
      <c r="T426" s="150"/>
      <c r="U426" s="150"/>
      <c r="V426" s="150"/>
      <c r="W426" s="150"/>
      <c r="X426" s="150"/>
      <c r="Y426" s="150"/>
      <c r="Z426" s="150"/>
      <c r="AA426" s="150"/>
      <c r="AB426" s="150"/>
      <c r="AC426" s="150"/>
      <c r="AD426" s="150" t="s">
        <v>266</v>
      </c>
      <c r="AE426" s="150"/>
      <c r="AF426" s="150"/>
      <c r="AG426" s="150"/>
      <c r="AH426" s="150"/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</row>
    <row r="427" spans="1:59" outlineLevel="1" x14ac:dyDescent="0.2">
      <c r="A427" s="151">
        <v>174</v>
      </c>
      <c r="B427" s="161" t="s">
        <v>705</v>
      </c>
      <c r="C427" s="182" t="s">
        <v>908</v>
      </c>
      <c r="D427" s="163" t="s">
        <v>133</v>
      </c>
      <c r="E427" s="167">
        <v>45.5625</v>
      </c>
      <c r="F427" s="235"/>
      <c r="G427" s="172">
        <f>ROUND(E427*F427,2)</f>
        <v>0</v>
      </c>
      <c r="H427" s="172">
        <v>253.94</v>
      </c>
      <c r="I427" s="172">
        <f>ROUND(E427*H427,2)</f>
        <v>11570.14</v>
      </c>
      <c r="J427" s="172">
        <v>0</v>
      </c>
      <c r="K427" s="172">
        <f>ROUND(E427*J427,2)</f>
        <v>0</v>
      </c>
      <c r="L427" s="172">
        <v>21</v>
      </c>
      <c r="M427" s="172">
        <f>G427*(1+L427/100)</f>
        <v>0</v>
      </c>
      <c r="N427" s="172">
        <v>1.3899999999999999E-2</v>
      </c>
      <c r="O427" s="172">
        <f>ROUND(E427*N427,2)</f>
        <v>0.63</v>
      </c>
      <c r="P427" s="172">
        <v>0</v>
      </c>
      <c r="Q427" s="172">
        <f>ROUND(E427*P427,2)</f>
        <v>0</v>
      </c>
      <c r="R427" s="173"/>
      <c r="S427" s="172" t="s">
        <v>163</v>
      </c>
      <c r="T427" s="150"/>
      <c r="U427" s="150"/>
      <c r="V427" s="150"/>
      <c r="W427" s="150"/>
      <c r="X427" s="150"/>
      <c r="Y427" s="150"/>
      <c r="Z427" s="150"/>
      <c r="AA427" s="150"/>
      <c r="AB427" s="150"/>
      <c r="AC427" s="150"/>
      <c r="AD427" s="150" t="s">
        <v>142</v>
      </c>
      <c r="AE427" s="150"/>
      <c r="AF427" s="150"/>
      <c r="AG427" s="150"/>
      <c r="AH427" s="150"/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</row>
    <row r="428" spans="1:59" outlineLevel="1" x14ac:dyDescent="0.2">
      <c r="A428" s="151"/>
      <c r="B428" s="161"/>
      <c r="C428" s="183" t="s">
        <v>706</v>
      </c>
      <c r="D428" s="164"/>
      <c r="E428" s="168">
        <v>43.923000000000002</v>
      </c>
      <c r="F428" s="172"/>
      <c r="G428" s="172"/>
      <c r="H428" s="172"/>
      <c r="I428" s="172"/>
      <c r="J428" s="172"/>
      <c r="K428" s="172"/>
      <c r="L428" s="172"/>
      <c r="M428" s="172"/>
      <c r="N428" s="172"/>
      <c r="O428" s="172"/>
      <c r="P428" s="172"/>
      <c r="Q428" s="172"/>
      <c r="R428" s="173"/>
      <c r="S428" s="172"/>
      <c r="T428" s="150"/>
      <c r="U428" s="150"/>
      <c r="V428" s="150"/>
      <c r="W428" s="150"/>
      <c r="X428" s="150"/>
      <c r="Y428" s="150"/>
      <c r="Z428" s="150"/>
      <c r="AA428" s="150"/>
      <c r="AB428" s="150"/>
      <c r="AC428" s="150"/>
      <c r="AD428" s="150" t="s">
        <v>142</v>
      </c>
      <c r="AE428" s="150"/>
      <c r="AF428" s="150"/>
      <c r="AG428" s="150"/>
      <c r="AH428" s="150"/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</row>
    <row r="429" spans="1:59" outlineLevel="1" x14ac:dyDescent="0.2">
      <c r="A429" s="151"/>
      <c r="B429" s="161"/>
      <c r="C429" s="183" t="s">
        <v>707</v>
      </c>
      <c r="D429" s="164"/>
      <c r="E429" s="168">
        <v>1.6395</v>
      </c>
      <c r="F429" s="172"/>
      <c r="G429" s="172"/>
      <c r="H429" s="172"/>
      <c r="I429" s="172"/>
      <c r="J429" s="172"/>
      <c r="K429" s="172"/>
      <c r="L429" s="172"/>
      <c r="M429" s="172"/>
      <c r="N429" s="172"/>
      <c r="O429" s="172"/>
      <c r="P429" s="172"/>
      <c r="Q429" s="172"/>
      <c r="R429" s="173"/>
      <c r="S429" s="172"/>
      <c r="T429" s="150"/>
      <c r="U429" s="150"/>
      <c r="V429" s="150"/>
      <c r="W429" s="150"/>
      <c r="X429" s="150"/>
      <c r="Y429" s="150"/>
      <c r="Z429" s="150"/>
      <c r="AA429" s="150"/>
      <c r="AB429" s="150"/>
      <c r="AC429" s="150"/>
      <c r="AD429" s="150" t="s">
        <v>601</v>
      </c>
      <c r="AE429" s="150"/>
      <c r="AF429" s="150"/>
      <c r="AG429" s="150"/>
      <c r="AH429" s="150"/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</row>
    <row r="430" spans="1:59" ht="22.5" x14ac:dyDescent="0.2">
      <c r="A430" s="151">
        <v>175</v>
      </c>
      <c r="B430" s="161" t="s">
        <v>708</v>
      </c>
      <c r="C430" s="182" t="s">
        <v>709</v>
      </c>
      <c r="D430" s="163" t="s">
        <v>162</v>
      </c>
      <c r="E430" s="167">
        <v>4.82308</v>
      </c>
      <c r="F430" s="235"/>
      <c r="G430" s="172">
        <f>ROUND(E430*F430,2)</f>
        <v>0</v>
      </c>
      <c r="H430" s="172">
        <v>0</v>
      </c>
      <c r="I430" s="172">
        <f>ROUND(E430*H430,2)</f>
        <v>0</v>
      </c>
      <c r="J430" s="172">
        <v>1223</v>
      </c>
      <c r="K430" s="172">
        <f>ROUND(E430*J430,2)</f>
        <v>5898.63</v>
      </c>
      <c r="L430" s="172">
        <v>21</v>
      </c>
      <c r="M430" s="172">
        <f>G430*(1+L430/100)</f>
        <v>0</v>
      </c>
      <c r="N430" s="172">
        <v>0</v>
      </c>
      <c r="O430" s="172">
        <f>ROUND(E430*N430,2)</f>
        <v>0</v>
      </c>
      <c r="P430" s="172">
        <v>0</v>
      </c>
      <c r="Q430" s="172">
        <f>ROUND(E430*P430,2)</f>
        <v>0</v>
      </c>
      <c r="R430" s="173" t="s">
        <v>648</v>
      </c>
      <c r="S430" s="172" t="s">
        <v>129</v>
      </c>
      <c r="AD430" t="s">
        <v>125</v>
      </c>
    </row>
    <row r="431" spans="1:59" outlineLevel="1" x14ac:dyDescent="0.2">
      <c r="A431" s="157" t="s">
        <v>124</v>
      </c>
      <c r="B431" s="162" t="s">
        <v>85</v>
      </c>
      <c r="C431" s="184" t="s">
        <v>86</v>
      </c>
      <c r="D431" s="165"/>
      <c r="E431" s="169"/>
      <c r="F431" s="174"/>
      <c r="G431" s="174">
        <f>SUM(G432:G462)</f>
        <v>0</v>
      </c>
      <c r="H431" s="174"/>
      <c r="I431" s="174">
        <f>SUM(I432:I462)</f>
        <v>10404.5</v>
      </c>
      <c r="J431" s="174"/>
      <c r="K431" s="174">
        <f>SUM(K432:K462)</f>
        <v>28236.100000000002</v>
      </c>
      <c r="L431" s="174"/>
      <c r="M431" s="174">
        <f>SUM(M432:M462)</f>
        <v>0</v>
      </c>
      <c r="N431" s="174"/>
      <c r="O431" s="174">
        <f>SUM(O432:O462)</f>
        <v>0.04</v>
      </c>
      <c r="P431" s="174"/>
      <c r="Q431" s="174">
        <f>SUM(Q432:Q462)</f>
        <v>0.39</v>
      </c>
      <c r="R431" s="175"/>
      <c r="S431" s="174"/>
      <c r="T431" s="150"/>
      <c r="U431" s="150"/>
      <c r="V431" s="150"/>
      <c r="W431" s="150"/>
      <c r="X431" s="150"/>
      <c r="Y431" s="150"/>
      <c r="Z431" s="150"/>
      <c r="AA431" s="150"/>
      <c r="AB431" s="150"/>
      <c r="AC431" s="150"/>
      <c r="AD431" s="150" t="s">
        <v>130</v>
      </c>
      <c r="AE431" s="150"/>
      <c r="AF431" s="150"/>
      <c r="AG431" s="150"/>
      <c r="AH431" s="150"/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</row>
    <row r="432" spans="1:59" outlineLevel="1" x14ac:dyDescent="0.2">
      <c r="A432" s="151">
        <v>176</v>
      </c>
      <c r="B432" s="161" t="s">
        <v>710</v>
      </c>
      <c r="C432" s="182" t="s">
        <v>711</v>
      </c>
      <c r="D432" s="163" t="s">
        <v>137</v>
      </c>
      <c r="E432" s="167">
        <v>17.899999999999999</v>
      </c>
      <c r="F432" s="235"/>
      <c r="G432" s="172">
        <f t="shared" ref="G432:G441" si="12">ROUND(E432*F432,2)</f>
        <v>0</v>
      </c>
      <c r="H432" s="172">
        <v>0</v>
      </c>
      <c r="I432" s="172">
        <f t="shared" ref="I432:I441" si="13">ROUND(E432*H432,2)</f>
        <v>0</v>
      </c>
      <c r="J432" s="172">
        <v>61.09</v>
      </c>
      <c r="K432" s="172">
        <f t="shared" ref="K432:K441" si="14">ROUND(E432*J432,2)</f>
        <v>1093.51</v>
      </c>
      <c r="L432" s="172">
        <v>21</v>
      </c>
      <c r="M432" s="172">
        <f t="shared" ref="M432:M441" si="15">G432*(1+L432/100)</f>
        <v>0</v>
      </c>
      <c r="N432" s="172">
        <v>3.0000000000000001E-5</v>
      </c>
      <c r="O432" s="172">
        <f t="shared" ref="O432:O441" si="16">ROUND(E432*N432,2)</f>
        <v>0</v>
      </c>
      <c r="P432" s="172">
        <v>0</v>
      </c>
      <c r="Q432" s="172">
        <f t="shared" ref="Q432:Q441" si="17">ROUND(E432*P432,2)</f>
        <v>0</v>
      </c>
      <c r="R432" s="173" t="s">
        <v>712</v>
      </c>
      <c r="S432" s="172" t="s">
        <v>129</v>
      </c>
      <c r="T432" s="150"/>
      <c r="U432" s="150"/>
      <c r="V432" s="150"/>
      <c r="W432" s="150"/>
      <c r="X432" s="150"/>
      <c r="Y432" s="150"/>
      <c r="Z432" s="150"/>
      <c r="AA432" s="150"/>
      <c r="AB432" s="150"/>
      <c r="AC432" s="150"/>
      <c r="AD432" s="150" t="s">
        <v>130</v>
      </c>
      <c r="AE432" s="150"/>
      <c r="AF432" s="150"/>
      <c r="AG432" s="150"/>
      <c r="AH432" s="150"/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</row>
    <row r="433" spans="1:59" outlineLevel="1" x14ac:dyDescent="0.2">
      <c r="A433" s="151">
        <v>177</v>
      </c>
      <c r="B433" s="161" t="s">
        <v>713</v>
      </c>
      <c r="C433" s="182" t="s">
        <v>714</v>
      </c>
      <c r="D433" s="163" t="s">
        <v>137</v>
      </c>
      <c r="E433" s="167">
        <v>12.5</v>
      </c>
      <c r="F433" s="235"/>
      <c r="G433" s="172">
        <f t="shared" si="12"/>
        <v>0</v>
      </c>
      <c r="H433" s="172">
        <v>0</v>
      </c>
      <c r="I433" s="172">
        <f t="shared" si="13"/>
        <v>0</v>
      </c>
      <c r="J433" s="172">
        <v>98.7</v>
      </c>
      <c r="K433" s="172">
        <f t="shared" si="14"/>
        <v>1233.75</v>
      </c>
      <c r="L433" s="172">
        <v>21</v>
      </c>
      <c r="M433" s="172">
        <f t="shared" si="15"/>
        <v>0</v>
      </c>
      <c r="N433" s="172">
        <v>1.3999999999999999E-4</v>
      </c>
      <c r="O433" s="172">
        <f t="shared" si="16"/>
        <v>0</v>
      </c>
      <c r="P433" s="172">
        <v>0</v>
      </c>
      <c r="Q433" s="172">
        <f t="shared" si="17"/>
        <v>0</v>
      </c>
      <c r="R433" s="173" t="s">
        <v>712</v>
      </c>
      <c r="S433" s="172" t="s">
        <v>129</v>
      </c>
      <c r="T433" s="150"/>
      <c r="U433" s="150"/>
      <c r="V433" s="150"/>
      <c r="W433" s="150"/>
      <c r="X433" s="150"/>
      <c r="Y433" s="150"/>
      <c r="Z433" s="150"/>
      <c r="AA433" s="150"/>
      <c r="AB433" s="150"/>
      <c r="AC433" s="150"/>
      <c r="AD433" s="150" t="s">
        <v>130</v>
      </c>
      <c r="AE433" s="150"/>
      <c r="AF433" s="150"/>
      <c r="AG433" s="150"/>
      <c r="AH433" s="150"/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</row>
    <row r="434" spans="1:59" outlineLevel="1" x14ac:dyDescent="0.2">
      <c r="A434" s="151">
        <v>178</v>
      </c>
      <c r="B434" s="161" t="s">
        <v>715</v>
      </c>
      <c r="C434" s="182" t="s">
        <v>716</v>
      </c>
      <c r="D434" s="163" t="s">
        <v>127</v>
      </c>
      <c r="E434" s="167">
        <v>1</v>
      </c>
      <c r="F434" s="235"/>
      <c r="G434" s="172">
        <f t="shared" si="12"/>
        <v>0</v>
      </c>
      <c r="H434" s="172">
        <v>0</v>
      </c>
      <c r="I434" s="172">
        <f t="shared" si="13"/>
        <v>0</v>
      </c>
      <c r="J434" s="172">
        <v>867</v>
      </c>
      <c r="K434" s="172">
        <f t="shared" si="14"/>
        <v>867</v>
      </c>
      <c r="L434" s="172">
        <v>21</v>
      </c>
      <c r="M434" s="172">
        <f t="shared" si="15"/>
        <v>0</v>
      </c>
      <c r="N434" s="172">
        <v>5.5000000000000003E-4</v>
      </c>
      <c r="O434" s="172">
        <f t="shared" si="16"/>
        <v>0</v>
      </c>
      <c r="P434" s="172">
        <v>0</v>
      </c>
      <c r="Q434" s="172">
        <f t="shared" si="17"/>
        <v>0</v>
      </c>
      <c r="R434" s="173" t="s">
        <v>712</v>
      </c>
      <c r="S434" s="172" t="s">
        <v>129</v>
      </c>
      <c r="T434" s="150"/>
      <c r="U434" s="150"/>
      <c r="V434" s="150"/>
      <c r="W434" s="150"/>
      <c r="X434" s="150"/>
      <c r="Y434" s="150"/>
      <c r="Z434" s="150"/>
      <c r="AA434" s="150"/>
      <c r="AB434" s="150"/>
      <c r="AC434" s="150"/>
      <c r="AD434" s="150" t="s">
        <v>130</v>
      </c>
      <c r="AE434" s="150"/>
      <c r="AF434" s="150"/>
      <c r="AG434" s="150"/>
      <c r="AH434" s="150"/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</row>
    <row r="435" spans="1:59" outlineLevel="1" x14ac:dyDescent="0.2">
      <c r="A435" s="151">
        <v>179</v>
      </c>
      <c r="B435" s="161" t="s">
        <v>717</v>
      </c>
      <c r="C435" s="182" t="s">
        <v>718</v>
      </c>
      <c r="D435" s="163" t="s">
        <v>127</v>
      </c>
      <c r="E435" s="167">
        <v>1</v>
      </c>
      <c r="F435" s="235"/>
      <c r="G435" s="172">
        <f t="shared" si="12"/>
        <v>0</v>
      </c>
      <c r="H435" s="172">
        <v>0</v>
      </c>
      <c r="I435" s="172">
        <f t="shared" si="13"/>
        <v>0</v>
      </c>
      <c r="J435" s="172">
        <v>396</v>
      </c>
      <c r="K435" s="172">
        <f t="shared" si="14"/>
        <v>396</v>
      </c>
      <c r="L435" s="172">
        <v>21</v>
      </c>
      <c r="M435" s="172">
        <f t="shared" si="15"/>
        <v>0</v>
      </c>
      <c r="N435" s="172">
        <v>1.3999999999999999E-4</v>
      </c>
      <c r="O435" s="172">
        <f t="shared" si="16"/>
        <v>0</v>
      </c>
      <c r="P435" s="172">
        <v>0</v>
      </c>
      <c r="Q435" s="172">
        <f t="shared" si="17"/>
        <v>0</v>
      </c>
      <c r="R435" s="173" t="s">
        <v>712</v>
      </c>
      <c r="S435" s="172" t="s">
        <v>129</v>
      </c>
      <c r="T435" s="150"/>
      <c r="U435" s="150"/>
      <c r="V435" s="150"/>
      <c r="W435" s="150"/>
      <c r="X435" s="150"/>
      <c r="Y435" s="150"/>
      <c r="Z435" s="150"/>
      <c r="AA435" s="150"/>
      <c r="AB435" s="150"/>
      <c r="AC435" s="150"/>
      <c r="AD435" s="150" t="s">
        <v>130</v>
      </c>
      <c r="AE435" s="150"/>
      <c r="AF435" s="150"/>
      <c r="AG435" s="150"/>
      <c r="AH435" s="150"/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</row>
    <row r="436" spans="1:59" outlineLevel="1" x14ac:dyDescent="0.2">
      <c r="A436" s="151">
        <v>180</v>
      </c>
      <c r="B436" s="161" t="s">
        <v>719</v>
      </c>
      <c r="C436" s="182" t="s">
        <v>720</v>
      </c>
      <c r="D436" s="163" t="s">
        <v>137</v>
      </c>
      <c r="E436" s="167">
        <v>17.899999999999999</v>
      </c>
      <c r="F436" s="235"/>
      <c r="G436" s="172">
        <f t="shared" si="12"/>
        <v>0</v>
      </c>
      <c r="H436" s="172">
        <v>0</v>
      </c>
      <c r="I436" s="172">
        <f t="shared" si="13"/>
        <v>0</v>
      </c>
      <c r="J436" s="172">
        <v>130</v>
      </c>
      <c r="K436" s="172">
        <f t="shared" si="14"/>
        <v>2327</v>
      </c>
      <c r="L436" s="172">
        <v>21</v>
      </c>
      <c r="M436" s="172">
        <f t="shared" si="15"/>
        <v>0</v>
      </c>
      <c r="N436" s="172">
        <v>4.0000000000000003E-5</v>
      </c>
      <c r="O436" s="172">
        <f t="shared" si="16"/>
        <v>0</v>
      </c>
      <c r="P436" s="172">
        <v>0</v>
      </c>
      <c r="Q436" s="172">
        <f t="shared" si="17"/>
        <v>0</v>
      </c>
      <c r="R436" s="173" t="s">
        <v>712</v>
      </c>
      <c r="S436" s="172" t="s">
        <v>129</v>
      </c>
      <c r="T436" s="150"/>
      <c r="U436" s="150"/>
      <c r="V436" s="150"/>
      <c r="W436" s="150"/>
      <c r="X436" s="150"/>
      <c r="Y436" s="150"/>
      <c r="Z436" s="150"/>
      <c r="AA436" s="150"/>
      <c r="AB436" s="150"/>
      <c r="AC436" s="150"/>
      <c r="AD436" s="150" t="s">
        <v>130</v>
      </c>
      <c r="AE436" s="150"/>
      <c r="AF436" s="150"/>
      <c r="AG436" s="150"/>
      <c r="AH436" s="150"/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</row>
    <row r="437" spans="1:59" outlineLevel="1" x14ac:dyDescent="0.2">
      <c r="A437" s="151">
        <v>181</v>
      </c>
      <c r="B437" s="161" t="s">
        <v>721</v>
      </c>
      <c r="C437" s="182" t="s">
        <v>722</v>
      </c>
      <c r="D437" s="163" t="s">
        <v>137</v>
      </c>
      <c r="E437" s="167">
        <v>13</v>
      </c>
      <c r="F437" s="235"/>
      <c r="G437" s="172">
        <f t="shared" si="12"/>
        <v>0</v>
      </c>
      <c r="H437" s="172">
        <v>0</v>
      </c>
      <c r="I437" s="172">
        <f t="shared" si="13"/>
        <v>0</v>
      </c>
      <c r="J437" s="172">
        <v>162</v>
      </c>
      <c r="K437" s="172">
        <f t="shared" si="14"/>
        <v>2106</v>
      </c>
      <c r="L437" s="172">
        <v>21</v>
      </c>
      <c r="M437" s="172">
        <f t="shared" si="15"/>
        <v>0</v>
      </c>
      <c r="N437" s="172">
        <v>1.4999999999999999E-4</v>
      </c>
      <c r="O437" s="172">
        <f t="shared" si="16"/>
        <v>0</v>
      </c>
      <c r="P437" s="172">
        <v>0</v>
      </c>
      <c r="Q437" s="172">
        <f t="shared" si="17"/>
        <v>0</v>
      </c>
      <c r="R437" s="173" t="s">
        <v>712</v>
      </c>
      <c r="S437" s="172" t="s">
        <v>129</v>
      </c>
      <c r="T437" s="150"/>
      <c r="U437" s="150"/>
      <c r="V437" s="150"/>
      <c r="W437" s="150"/>
      <c r="X437" s="150"/>
      <c r="Y437" s="150"/>
      <c r="Z437" s="150"/>
      <c r="AA437" s="150"/>
      <c r="AB437" s="150"/>
      <c r="AC437" s="150"/>
      <c r="AD437" s="150" t="s">
        <v>130</v>
      </c>
      <c r="AE437" s="150"/>
      <c r="AF437" s="150"/>
      <c r="AG437" s="150"/>
      <c r="AH437" s="150"/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</row>
    <row r="438" spans="1:59" outlineLevel="1" x14ac:dyDescent="0.2">
      <c r="A438" s="151">
        <v>182</v>
      </c>
      <c r="B438" s="161" t="s">
        <v>723</v>
      </c>
      <c r="C438" s="182" t="s">
        <v>724</v>
      </c>
      <c r="D438" s="163" t="s">
        <v>137</v>
      </c>
      <c r="E438" s="167">
        <v>3.6</v>
      </c>
      <c r="F438" s="235"/>
      <c r="G438" s="172">
        <f t="shared" si="12"/>
        <v>0</v>
      </c>
      <c r="H438" s="172">
        <v>0</v>
      </c>
      <c r="I438" s="172">
        <f t="shared" si="13"/>
        <v>0</v>
      </c>
      <c r="J438" s="172">
        <v>317.5</v>
      </c>
      <c r="K438" s="172">
        <f t="shared" si="14"/>
        <v>1143</v>
      </c>
      <c r="L438" s="172">
        <v>21</v>
      </c>
      <c r="M438" s="172">
        <f t="shared" si="15"/>
        <v>0</v>
      </c>
      <c r="N438" s="172">
        <v>9.3000000000000005E-4</v>
      </c>
      <c r="O438" s="172">
        <f t="shared" si="16"/>
        <v>0</v>
      </c>
      <c r="P438" s="172">
        <v>0</v>
      </c>
      <c r="Q438" s="172">
        <f t="shared" si="17"/>
        <v>0</v>
      </c>
      <c r="R438" s="173" t="s">
        <v>712</v>
      </c>
      <c r="S438" s="172" t="s">
        <v>129</v>
      </c>
      <c r="T438" s="150"/>
      <c r="U438" s="150"/>
      <c r="V438" s="150"/>
      <c r="W438" s="150"/>
      <c r="X438" s="150"/>
      <c r="Y438" s="150"/>
      <c r="Z438" s="150"/>
      <c r="AA438" s="150"/>
      <c r="AB438" s="150"/>
      <c r="AC438" s="150"/>
      <c r="AD438" s="150" t="s">
        <v>130</v>
      </c>
      <c r="AE438" s="150"/>
      <c r="AF438" s="150"/>
      <c r="AG438" s="150"/>
      <c r="AH438" s="150"/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</row>
    <row r="439" spans="1:59" outlineLevel="1" x14ac:dyDescent="0.2">
      <c r="A439" s="151">
        <v>183</v>
      </c>
      <c r="B439" s="161" t="s">
        <v>725</v>
      </c>
      <c r="C439" s="182" t="s">
        <v>726</v>
      </c>
      <c r="D439" s="163" t="s">
        <v>137</v>
      </c>
      <c r="E439" s="167">
        <v>11.6</v>
      </c>
      <c r="F439" s="235"/>
      <c r="G439" s="172">
        <f t="shared" si="12"/>
        <v>0</v>
      </c>
      <c r="H439" s="172">
        <v>0</v>
      </c>
      <c r="I439" s="172">
        <f t="shared" si="13"/>
        <v>0</v>
      </c>
      <c r="J439" s="172">
        <v>355.5</v>
      </c>
      <c r="K439" s="172">
        <f t="shared" si="14"/>
        <v>4123.8</v>
      </c>
      <c r="L439" s="172">
        <v>21</v>
      </c>
      <c r="M439" s="172">
        <f t="shared" si="15"/>
        <v>0</v>
      </c>
      <c r="N439" s="172">
        <v>8.5999999999999998E-4</v>
      </c>
      <c r="O439" s="172">
        <f t="shared" si="16"/>
        <v>0.01</v>
      </c>
      <c r="P439" s="172">
        <v>0</v>
      </c>
      <c r="Q439" s="172">
        <f t="shared" si="17"/>
        <v>0</v>
      </c>
      <c r="R439" s="173" t="s">
        <v>712</v>
      </c>
      <c r="S439" s="172" t="s">
        <v>129</v>
      </c>
      <c r="T439" s="150"/>
      <c r="U439" s="150"/>
      <c r="V439" s="150"/>
      <c r="W439" s="150"/>
      <c r="X439" s="150"/>
      <c r="Y439" s="150"/>
      <c r="Z439" s="150"/>
      <c r="AA439" s="150"/>
      <c r="AB439" s="150"/>
      <c r="AC439" s="150"/>
      <c r="AD439" s="150" t="s">
        <v>130</v>
      </c>
      <c r="AE439" s="150"/>
      <c r="AF439" s="150"/>
      <c r="AG439" s="150"/>
      <c r="AH439" s="150"/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</row>
    <row r="440" spans="1:59" outlineLevel="1" x14ac:dyDescent="0.2">
      <c r="A440" s="151">
        <v>184</v>
      </c>
      <c r="B440" s="161" t="s">
        <v>727</v>
      </c>
      <c r="C440" s="182" t="s">
        <v>728</v>
      </c>
      <c r="D440" s="163" t="s">
        <v>137</v>
      </c>
      <c r="E440" s="167">
        <v>8.1999999999999993</v>
      </c>
      <c r="F440" s="235"/>
      <c r="G440" s="172">
        <f t="shared" si="12"/>
        <v>0</v>
      </c>
      <c r="H440" s="172">
        <v>0</v>
      </c>
      <c r="I440" s="172">
        <f t="shared" si="13"/>
        <v>0</v>
      </c>
      <c r="J440" s="172">
        <v>135.5</v>
      </c>
      <c r="K440" s="172">
        <f t="shared" si="14"/>
        <v>1111.0999999999999</v>
      </c>
      <c r="L440" s="172">
        <v>21</v>
      </c>
      <c r="M440" s="172">
        <f t="shared" si="15"/>
        <v>0</v>
      </c>
      <c r="N440" s="172">
        <v>6.0000000000000002E-5</v>
      </c>
      <c r="O440" s="172">
        <f t="shared" si="16"/>
        <v>0</v>
      </c>
      <c r="P440" s="172">
        <v>0</v>
      </c>
      <c r="Q440" s="172">
        <f t="shared" si="17"/>
        <v>0</v>
      </c>
      <c r="R440" s="173" t="s">
        <v>712</v>
      </c>
      <c r="S440" s="172" t="s">
        <v>129</v>
      </c>
      <c r="T440" s="150"/>
      <c r="U440" s="150"/>
      <c r="V440" s="150"/>
      <c r="W440" s="150"/>
      <c r="X440" s="150"/>
      <c r="Y440" s="150"/>
      <c r="Z440" s="150"/>
      <c r="AA440" s="150"/>
      <c r="AB440" s="150"/>
      <c r="AC440" s="150"/>
      <c r="AD440" s="150" t="s">
        <v>130</v>
      </c>
      <c r="AE440" s="150"/>
      <c r="AF440" s="150"/>
      <c r="AG440" s="150"/>
      <c r="AH440" s="150"/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</row>
    <row r="441" spans="1:59" outlineLevel="1" x14ac:dyDescent="0.2">
      <c r="A441" s="151">
        <v>185</v>
      </c>
      <c r="B441" s="161" t="s">
        <v>729</v>
      </c>
      <c r="C441" s="182" t="s">
        <v>730</v>
      </c>
      <c r="D441" s="163" t="s">
        <v>127</v>
      </c>
      <c r="E441" s="167">
        <v>3</v>
      </c>
      <c r="F441" s="235"/>
      <c r="G441" s="172">
        <f t="shared" si="12"/>
        <v>0</v>
      </c>
      <c r="H441" s="172">
        <v>0</v>
      </c>
      <c r="I441" s="172">
        <f t="shared" si="13"/>
        <v>0</v>
      </c>
      <c r="J441" s="172">
        <v>3600</v>
      </c>
      <c r="K441" s="172">
        <f t="shared" si="14"/>
        <v>10800</v>
      </c>
      <c r="L441" s="172">
        <v>21</v>
      </c>
      <c r="M441" s="172">
        <f t="shared" si="15"/>
        <v>0</v>
      </c>
      <c r="N441" s="172">
        <v>1.163E-2</v>
      </c>
      <c r="O441" s="172">
        <f t="shared" si="16"/>
        <v>0.03</v>
      </c>
      <c r="P441" s="172">
        <v>0</v>
      </c>
      <c r="Q441" s="172">
        <f t="shared" si="17"/>
        <v>0</v>
      </c>
      <c r="R441" s="173" t="s">
        <v>712</v>
      </c>
      <c r="S441" s="172" t="s">
        <v>129</v>
      </c>
      <c r="T441" s="150"/>
      <c r="U441" s="150"/>
      <c r="V441" s="150"/>
      <c r="W441" s="150"/>
      <c r="X441" s="150"/>
      <c r="Y441" s="150"/>
      <c r="Z441" s="150"/>
      <c r="AA441" s="150"/>
      <c r="AB441" s="150"/>
      <c r="AC441" s="150"/>
      <c r="AD441" s="150" t="s">
        <v>142</v>
      </c>
      <c r="AE441" s="150"/>
      <c r="AF441" s="150"/>
      <c r="AG441" s="150"/>
      <c r="AH441" s="150"/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</row>
    <row r="442" spans="1:59" outlineLevel="1" x14ac:dyDescent="0.2">
      <c r="A442" s="151"/>
      <c r="B442" s="161"/>
      <c r="C442" s="183" t="s">
        <v>731</v>
      </c>
      <c r="D442" s="164"/>
      <c r="E442" s="168">
        <v>3</v>
      </c>
      <c r="F442" s="172"/>
      <c r="G442" s="172"/>
      <c r="H442" s="172"/>
      <c r="I442" s="172"/>
      <c r="J442" s="172"/>
      <c r="K442" s="172"/>
      <c r="L442" s="172"/>
      <c r="M442" s="172"/>
      <c r="N442" s="172"/>
      <c r="O442" s="172"/>
      <c r="P442" s="172"/>
      <c r="Q442" s="172"/>
      <c r="R442" s="173"/>
      <c r="S442" s="172"/>
      <c r="T442" s="150"/>
      <c r="U442" s="150"/>
      <c r="V442" s="150"/>
      <c r="W442" s="150"/>
      <c r="X442" s="150"/>
      <c r="Y442" s="150"/>
      <c r="Z442" s="150"/>
      <c r="AA442" s="150"/>
      <c r="AB442" s="150"/>
      <c r="AC442" s="150"/>
      <c r="AD442" s="150" t="s">
        <v>130</v>
      </c>
      <c r="AE442" s="150"/>
      <c r="AF442" s="150"/>
      <c r="AG442" s="150"/>
      <c r="AH442" s="150"/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</row>
    <row r="443" spans="1:59" outlineLevel="1" x14ac:dyDescent="0.2">
      <c r="A443" s="151">
        <v>186</v>
      </c>
      <c r="B443" s="161" t="s">
        <v>732</v>
      </c>
      <c r="C443" s="182" t="s">
        <v>733</v>
      </c>
      <c r="D443" s="163" t="s">
        <v>133</v>
      </c>
      <c r="E443" s="167">
        <v>38.19</v>
      </c>
      <c r="F443" s="235"/>
      <c r="G443" s="172">
        <f>ROUND(E443*F443,2)</f>
        <v>0</v>
      </c>
      <c r="H443" s="172">
        <v>0</v>
      </c>
      <c r="I443" s="172">
        <f>ROUND(E443*H443,2)</f>
        <v>0</v>
      </c>
      <c r="J443" s="172">
        <v>40.9</v>
      </c>
      <c r="K443" s="172">
        <f>ROUND(E443*J443,2)</f>
        <v>1561.97</v>
      </c>
      <c r="L443" s="172">
        <v>21</v>
      </c>
      <c r="M443" s="172">
        <f>G443*(1+L443/100)</f>
        <v>0</v>
      </c>
      <c r="N443" s="172">
        <v>0</v>
      </c>
      <c r="O443" s="172">
        <f>ROUND(E443*N443,2)</f>
        <v>0</v>
      </c>
      <c r="P443" s="172">
        <v>7.3200000000000001E-3</v>
      </c>
      <c r="Q443" s="172">
        <f>ROUND(E443*P443,2)</f>
        <v>0.28000000000000003</v>
      </c>
      <c r="R443" s="173" t="s">
        <v>712</v>
      </c>
      <c r="S443" s="172" t="s">
        <v>129</v>
      </c>
      <c r="T443" s="150"/>
      <c r="U443" s="150"/>
      <c r="V443" s="150"/>
      <c r="W443" s="150"/>
      <c r="X443" s="150"/>
      <c r="Y443" s="150"/>
      <c r="Z443" s="150"/>
      <c r="AA443" s="150"/>
      <c r="AB443" s="150"/>
      <c r="AC443" s="150"/>
      <c r="AD443" s="150" t="s">
        <v>142</v>
      </c>
      <c r="AE443" s="150"/>
      <c r="AF443" s="150"/>
      <c r="AG443" s="150"/>
      <c r="AH443" s="150"/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</row>
    <row r="444" spans="1:59" outlineLevel="1" x14ac:dyDescent="0.2">
      <c r="A444" s="151"/>
      <c r="B444" s="161"/>
      <c r="C444" s="183" t="s">
        <v>734</v>
      </c>
      <c r="D444" s="164"/>
      <c r="E444" s="168">
        <v>38.19</v>
      </c>
      <c r="F444" s="172"/>
      <c r="G444" s="172"/>
      <c r="H444" s="172"/>
      <c r="I444" s="172"/>
      <c r="J444" s="172"/>
      <c r="K444" s="172"/>
      <c r="L444" s="172"/>
      <c r="M444" s="172"/>
      <c r="N444" s="172"/>
      <c r="O444" s="172"/>
      <c r="P444" s="172"/>
      <c r="Q444" s="172"/>
      <c r="R444" s="173"/>
      <c r="S444" s="172"/>
      <c r="T444" s="150"/>
      <c r="U444" s="150"/>
      <c r="V444" s="150"/>
      <c r="W444" s="150"/>
      <c r="X444" s="150"/>
      <c r="Y444" s="150"/>
      <c r="Z444" s="150"/>
      <c r="AA444" s="150"/>
      <c r="AB444" s="150"/>
      <c r="AC444" s="150"/>
      <c r="AD444" s="150" t="s">
        <v>130</v>
      </c>
      <c r="AE444" s="150"/>
      <c r="AF444" s="150"/>
      <c r="AG444" s="150"/>
      <c r="AH444" s="150"/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</row>
    <row r="445" spans="1:59" outlineLevel="1" x14ac:dyDescent="0.2">
      <c r="A445" s="151">
        <v>187</v>
      </c>
      <c r="B445" s="161" t="s">
        <v>735</v>
      </c>
      <c r="C445" s="182" t="s">
        <v>736</v>
      </c>
      <c r="D445" s="163" t="s">
        <v>137</v>
      </c>
      <c r="E445" s="167">
        <v>15</v>
      </c>
      <c r="F445" s="235"/>
      <c r="G445" s="172">
        <f>ROUND(E445*F445,2)</f>
        <v>0</v>
      </c>
      <c r="H445" s="172">
        <v>0</v>
      </c>
      <c r="I445" s="172">
        <f>ROUND(E445*H445,2)</f>
        <v>0</v>
      </c>
      <c r="J445" s="172">
        <v>30.7</v>
      </c>
      <c r="K445" s="172">
        <f>ROUND(E445*J445,2)</f>
        <v>460.5</v>
      </c>
      <c r="L445" s="172">
        <v>21</v>
      </c>
      <c r="M445" s="172">
        <f>G445*(1+L445/100)</f>
        <v>0</v>
      </c>
      <c r="N445" s="172">
        <v>0</v>
      </c>
      <c r="O445" s="172">
        <f>ROUND(E445*N445,2)</f>
        <v>0</v>
      </c>
      <c r="P445" s="172">
        <v>3.3600000000000001E-3</v>
      </c>
      <c r="Q445" s="172">
        <f>ROUND(E445*P445,2)</f>
        <v>0.05</v>
      </c>
      <c r="R445" s="173" t="s">
        <v>712</v>
      </c>
      <c r="S445" s="172" t="s">
        <v>129</v>
      </c>
      <c r="T445" s="150"/>
      <c r="U445" s="150"/>
      <c r="V445" s="150"/>
      <c r="W445" s="150"/>
      <c r="X445" s="150"/>
      <c r="Y445" s="150"/>
      <c r="Z445" s="150"/>
      <c r="AA445" s="150"/>
      <c r="AB445" s="150"/>
      <c r="AC445" s="150"/>
      <c r="AD445" s="150" t="s">
        <v>142</v>
      </c>
      <c r="AE445" s="150"/>
      <c r="AF445" s="150"/>
      <c r="AG445" s="150"/>
      <c r="AH445" s="150"/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</row>
    <row r="446" spans="1:59" outlineLevel="1" x14ac:dyDescent="0.2">
      <c r="A446" s="151"/>
      <c r="B446" s="161"/>
      <c r="C446" s="183" t="s">
        <v>737</v>
      </c>
      <c r="D446" s="164"/>
      <c r="E446" s="168">
        <v>15</v>
      </c>
      <c r="F446" s="172"/>
      <c r="G446" s="172"/>
      <c r="H446" s="172"/>
      <c r="I446" s="172"/>
      <c r="J446" s="172"/>
      <c r="K446" s="172"/>
      <c r="L446" s="172"/>
      <c r="M446" s="172"/>
      <c r="N446" s="172"/>
      <c r="O446" s="172"/>
      <c r="P446" s="172"/>
      <c r="Q446" s="172"/>
      <c r="R446" s="173"/>
      <c r="S446" s="172"/>
      <c r="T446" s="150"/>
      <c r="U446" s="150"/>
      <c r="V446" s="150"/>
      <c r="W446" s="150"/>
      <c r="X446" s="150"/>
      <c r="Y446" s="150"/>
      <c r="Z446" s="150"/>
      <c r="AA446" s="150"/>
      <c r="AB446" s="150"/>
      <c r="AC446" s="150"/>
      <c r="AD446" s="150" t="s">
        <v>130</v>
      </c>
      <c r="AE446" s="150"/>
      <c r="AF446" s="150"/>
      <c r="AG446" s="150"/>
      <c r="AH446" s="150"/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  <c r="BG446" s="150"/>
    </row>
    <row r="447" spans="1:59" ht="22.5" outlineLevel="1" x14ac:dyDescent="0.2">
      <c r="A447" s="151">
        <v>188</v>
      </c>
      <c r="B447" s="161" t="s">
        <v>738</v>
      </c>
      <c r="C447" s="182" t="s">
        <v>739</v>
      </c>
      <c r="D447" s="163" t="s">
        <v>137</v>
      </c>
      <c r="E447" s="167">
        <v>4</v>
      </c>
      <c r="F447" s="235"/>
      <c r="G447" s="172">
        <f>ROUND(E447*F447,2)</f>
        <v>0</v>
      </c>
      <c r="H447" s="172">
        <v>0</v>
      </c>
      <c r="I447" s="172">
        <f>ROUND(E447*H447,2)</f>
        <v>0</v>
      </c>
      <c r="J447" s="172">
        <v>40.9</v>
      </c>
      <c r="K447" s="172">
        <f>ROUND(E447*J447,2)</f>
        <v>163.6</v>
      </c>
      <c r="L447" s="172">
        <v>21</v>
      </c>
      <c r="M447" s="172">
        <f>G447*(1+L447/100)</f>
        <v>0</v>
      </c>
      <c r="N447" s="172">
        <v>0</v>
      </c>
      <c r="O447" s="172">
        <f>ROUND(E447*N447,2)</f>
        <v>0</v>
      </c>
      <c r="P447" s="172">
        <v>1.3500000000000001E-3</v>
      </c>
      <c r="Q447" s="172">
        <f>ROUND(E447*P447,2)</f>
        <v>0.01</v>
      </c>
      <c r="R447" s="173" t="s">
        <v>712</v>
      </c>
      <c r="S447" s="172" t="s">
        <v>129</v>
      </c>
      <c r="T447" s="150"/>
      <c r="U447" s="150"/>
      <c r="V447" s="150"/>
      <c r="W447" s="150"/>
      <c r="X447" s="150"/>
      <c r="Y447" s="150"/>
      <c r="Z447" s="150"/>
      <c r="AA447" s="150"/>
      <c r="AB447" s="150"/>
      <c r="AC447" s="150"/>
      <c r="AD447" s="150" t="s">
        <v>142</v>
      </c>
      <c r="AE447" s="150"/>
      <c r="AF447" s="150"/>
      <c r="AG447" s="150"/>
      <c r="AH447" s="150"/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</row>
    <row r="448" spans="1:59" outlineLevel="1" x14ac:dyDescent="0.2">
      <c r="A448" s="151"/>
      <c r="B448" s="161"/>
      <c r="C448" s="183" t="s">
        <v>740</v>
      </c>
      <c r="D448" s="164"/>
      <c r="E448" s="168">
        <v>4</v>
      </c>
      <c r="F448" s="172"/>
      <c r="G448" s="172"/>
      <c r="H448" s="172"/>
      <c r="I448" s="172"/>
      <c r="J448" s="172"/>
      <c r="K448" s="172"/>
      <c r="L448" s="172"/>
      <c r="M448" s="172"/>
      <c r="N448" s="172"/>
      <c r="O448" s="172"/>
      <c r="P448" s="172"/>
      <c r="Q448" s="172"/>
      <c r="R448" s="173"/>
      <c r="S448" s="172"/>
      <c r="T448" s="150"/>
      <c r="U448" s="150"/>
      <c r="V448" s="150"/>
      <c r="W448" s="150"/>
      <c r="X448" s="150"/>
      <c r="Y448" s="150"/>
      <c r="Z448" s="150"/>
      <c r="AA448" s="150"/>
      <c r="AB448" s="150"/>
      <c r="AC448" s="150"/>
      <c r="AD448" s="150" t="s">
        <v>130</v>
      </c>
      <c r="AE448" s="150"/>
      <c r="AF448" s="150"/>
      <c r="AG448" s="150"/>
      <c r="AH448" s="150"/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  <c r="BG448" s="150"/>
    </row>
    <row r="449" spans="1:59" outlineLevel="1" x14ac:dyDescent="0.2">
      <c r="A449" s="151">
        <v>189</v>
      </c>
      <c r="B449" s="161" t="s">
        <v>741</v>
      </c>
      <c r="C449" s="182" t="s">
        <v>742</v>
      </c>
      <c r="D449" s="163" t="s">
        <v>137</v>
      </c>
      <c r="E449" s="167">
        <v>11.6</v>
      </c>
      <c r="F449" s="235"/>
      <c r="G449" s="172">
        <f>ROUND(E449*F449,2)</f>
        <v>0</v>
      </c>
      <c r="H449" s="172">
        <v>0</v>
      </c>
      <c r="I449" s="172">
        <f>ROUND(E449*H449,2)</f>
        <v>0</v>
      </c>
      <c r="J449" s="172">
        <v>42.9</v>
      </c>
      <c r="K449" s="172">
        <f>ROUND(E449*J449,2)</f>
        <v>497.64</v>
      </c>
      <c r="L449" s="172">
        <v>21</v>
      </c>
      <c r="M449" s="172">
        <f>G449*(1+L449/100)</f>
        <v>0</v>
      </c>
      <c r="N449" s="172">
        <v>0</v>
      </c>
      <c r="O449" s="172">
        <f>ROUND(E449*N449,2)</f>
        <v>0</v>
      </c>
      <c r="P449" s="172">
        <v>2.3E-3</v>
      </c>
      <c r="Q449" s="172">
        <f>ROUND(E449*P449,2)</f>
        <v>0.03</v>
      </c>
      <c r="R449" s="173" t="s">
        <v>712</v>
      </c>
      <c r="S449" s="172" t="s">
        <v>129</v>
      </c>
      <c r="T449" s="150"/>
      <c r="U449" s="150"/>
      <c r="V449" s="150"/>
      <c r="W449" s="150"/>
      <c r="X449" s="150"/>
      <c r="Y449" s="150"/>
      <c r="Z449" s="150"/>
      <c r="AA449" s="150"/>
      <c r="AB449" s="150"/>
      <c r="AC449" s="150"/>
      <c r="AD449" s="150" t="s">
        <v>142</v>
      </c>
      <c r="AE449" s="150"/>
      <c r="AF449" s="150"/>
      <c r="AG449" s="150"/>
      <c r="AH449" s="150"/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</row>
    <row r="450" spans="1:59" outlineLevel="1" x14ac:dyDescent="0.2">
      <c r="A450" s="151"/>
      <c r="B450" s="161"/>
      <c r="C450" s="183" t="s">
        <v>743</v>
      </c>
      <c r="D450" s="164"/>
      <c r="E450" s="168">
        <v>11.6</v>
      </c>
      <c r="F450" s="172"/>
      <c r="G450" s="172"/>
      <c r="H450" s="172"/>
      <c r="I450" s="172"/>
      <c r="J450" s="172"/>
      <c r="K450" s="172"/>
      <c r="L450" s="172"/>
      <c r="M450" s="172"/>
      <c r="N450" s="172"/>
      <c r="O450" s="172"/>
      <c r="P450" s="172"/>
      <c r="Q450" s="172"/>
      <c r="R450" s="173"/>
      <c r="S450" s="172"/>
      <c r="T450" s="150"/>
      <c r="U450" s="150"/>
      <c r="V450" s="150"/>
      <c r="W450" s="150"/>
      <c r="X450" s="150"/>
      <c r="Y450" s="150"/>
      <c r="Z450" s="150"/>
      <c r="AA450" s="150"/>
      <c r="AB450" s="150"/>
      <c r="AC450" s="150"/>
      <c r="AD450" s="150" t="s">
        <v>130</v>
      </c>
      <c r="AE450" s="150"/>
      <c r="AF450" s="150"/>
      <c r="AG450" s="150"/>
      <c r="AH450" s="150"/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  <c r="BG450" s="150"/>
    </row>
    <row r="451" spans="1:59" outlineLevel="1" x14ac:dyDescent="0.2">
      <c r="A451" s="151">
        <v>190</v>
      </c>
      <c r="B451" s="161" t="s">
        <v>744</v>
      </c>
      <c r="C451" s="182" t="s">
        <v>745</v>
      </c>
      <c r="D451" s="163" t="s">
        <v>137</v>
      </c>
      <c r="E451" s="167">
        <v>8.5</v>
      </c>
      <c r="F451" s="235"/>
      <c r="G451" s="172">
        <f>ROUND(E451*F451,2)</f>
        <v>0</v>
      </c>
      <c r="H451" s="172">
        <v>0</v>
      </c>
      <c r="I451" s="172">
        <f>ROUND(E451*H451,2)</f>
        <v>0</v>
      </c>
      <c r="J451" s="172">
        <v>30.7</v>
      </c>
      <c r="K451" s="172">
        <f>ROUND(E451*J451,2)</f>
        <v>260.95</v>
      </c>
      <c r="L451" s="172">
        <v>21</v>
      </c>
      <c r="M451" s="172">
        <f>G451*(1+L451/100)</f>
        <v>0</v>
      </c>
      <c r="N451" s="172">
        <v>0</v>
      </c>
      <c r="O451" s="172">
        <f>ROUND(E451*N451,2)</f>
        <v>0</v>
      </c>
      <c r="P451" s="172">
        <v>2.8500000000000001E-3</v>
      </c>
      <c r="Q451" s="172">
        <f>ROUND(E451*P451,2)</f>
        <v>0.02</v>
      </c>
      <c r="R451" s="173" t="s">
        <v>712</v>
      </c>
      <c r="S451" s="172" t="s">
        <v>129</v>
      </c>
      <c r="T451" s="150"/>
      <c r="U451" s="150"/>
      <c r="V451" s="150"/>
      <c r="W451" s="150"/>
      <c r="X451" s="150"/>
      <c r="Y451" s="150"/>
      <c r="Z451" s="150"/>
      <c r="AA451" s="150"/>
      <c r="AB451" s="150"/>
      <c r="AC451" s="150"/>
      <c r="AD451" s="150" t="s">
        <v>142</v>
      </c>
      <c r="AE451" s="150"/>
      <c r="AF451" s="150"/>
      <c r="AG451" s="150"/>
      <c r="AH451" s="150"/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</row>
    <row r="452" spans="1:59" outlineLevel="1" x14ac:dyDescent="0.2">
      <c r="A452" s="151"/>
      <c r="B452" s="161"/>
      <c r="C452" s="183" t="s">
        <v>746</v>
      </c>
      <c r="D452" s="164"/>
      <c r="E452" s="168">
        <v>8.5</v>
      </c>
      <c r="F452" s="172"/>
      <c r="G452" s="172"/>
      <c r="H452" s="172"/>
      <c r="I452" s="172"/>
      <c r="J452" s="172"/>
      <c r="K452" s="172"/>
      <c r="L452" s="172"/>
      <c r="M452" s="172"/>
      <c r="N452" s="172"/>
      <c r="O452" s="172"/>
      <c r="P452" s="172"/>
      <c r="Q452" s="172"/>
      <c r="R452" s="173"/>
      <c r="S452" s="172"/>
      <c r="T452" s="150"/>
      <c r="U452" s="150"/>
      <c r="V452" s="150"/>
      <c r="W452" s="150"/>
      <c r="X452" s="150"/>
      <c r="Y452" s="150"/>
      <c r="Z452" s="150"/>
      <c r="AA452" s="150"/>
      <c r="AB452" s="150"/>
      <c r="AC452" s="150"/>
      <c r="AD452" s="150" t="s">
        <v>266</v>
      </c>
      <c r="AE452" s="150"/>
      <c r="AF452" s="150"/>
      <c r="AG452" s="150"/>
      <c r="AH452" s="150"/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</row>
    <row r="453" spans="1:59" ht="22.5" outlineLevel="1" x14ac:dyDescent="0.2">
      <c r="A453" s="151">
        <v>191</v>
      </c>
      <c r="B453" s="161" t="s">
        <v>747</v>
      </c>
      <c r="C453" s="182" t="s">
        <v>748</v>
      </c>
      <c r="D453" s="163" t="s">
        <v>137</v>
      </c>
      <c r="E453" s="167">
        <v>7.6</v>
      </c>
      <c r="F453" s="235"/>
      <c r="G453" s="172">
        <f t="shared" ref="G453:G462" si="18">ROUND(E453*F453,2)</f>
        <v>0</v>
      </c>
      <c r="H453" s="172">
        <v>80</v>
      </c>
      <c r="I453" s="172">
        <f t="shared" ref="I453:I462" si="19">ROUND(E453*H453,2)</f>
        <v>608</v>
      </c>
      <c r="J453" s="172">
        <v>0</v>
      </c>
      <c r="K453" s="172">
        <f t="shared" ref="K453:K462" si="20">ROUND(E453*J453,2)</f>
        <v>0</v>
      </c>
      <c r="L453" s="172">
        <v>21</v>
      </c>
      <c r="M453" s="172">
        <f t="shared" ref="M453:M462" si="21">G453*(1+L453/100)</f>
        <v>0</v>
      </c>
      <c r="N453" s="172">
        <v>0</v>
      </c>
      <c r="O453" s="172">
        <f t="shared" ref="O453:O462" si="22">ROUND(E453*N453,2)</f>
        <v>0</v>
      </c>
      <c r="P453" s="172">
        <v>0</v>
      </c>
      <c r="Q453" s="172">
        <f t="shared" ref="Q453:Q462" si="23">ROUND(E453*P453,2)</f>
        <v>0</v>
      </c>
      <c r="R453" s="173"/>
      <c r="S453" s="172" t="s">
        <v>163</v>
      </c>
      <c r="T453" s="150"/>
      <c r="U453" s="150"/>
      <c r="V453" s="150"/>
      <c r="W453" s="150"/>
      <c r="X453" s="150"/>
      <c r="Y453" s="150"/>
      <c r="Z453" s="150"/>
      <c r="AA453" s="150"/>
      <c r="AB453" s="150"/>
      <c r="AC453" s="150"/>
      <c r="AD453" s="150" t="s">
        <v>266</v>
      </c>
      <c r="AE453" s="150"/>
      <c r="AF453" s="150"/>
      <c r="AG453" s="150"/>
      <c r="AH453" s="150"/>
      <c r="AI453" s="150"/>
      <c r="AJ453" s="150"/>
      <c r="AK453" s="150"/>
      <c r="AL453" s="150"/>
      <c r="AM453" s="150"/>
      <c r="AN453" s="150"/>
      <c r="AO453" s="150"/>
      <c r="AP453" s="150"/>
      <c r="AQ453" s="150"/>
      <c r="AR453" s="150"/>
      <c r="AS453" s="150"/>
      <c r="AT453" s="150"/>
      <c r="AU453" s="150"/>
      <c r="AV453" s="150"/>
      <c r="AW453" s="150"/>
      <c r="AX453" s="150"/>
      <c r="AY453" s="150"/>
      <c r="AZ453" s="150"/>
      <c r="BA453" s="150"/>
      <c r="BB453" s="150"/>
      <c r="BC453" s="150"/>
      <c r="BD453" s="150"/>
      <c r="BE453" s="150"/>
      <c r="BF453" s="150"/>
      <c r="BG453" s="150"/>
    </row>
    <row r="454" spans="1:59" outlineLevel="1" x14ac:dyDescent="0.2">
      <c r="A454" s="151">
        <v>192</v>
      </c>
      <c r="B454" s="161" t="s">
        <v>749</v>
      </c>
      <c r="C454" s="182" t="s">
        <v>750</v>
      </c>
      <c r="D454" s="163" t="s">
        <v>137</v>
      </c>
      <c r="E454" s="167">
        <v>17.899999999999999</v>
      </c>
      <c r="F454" s="235"/>
      <c r="G454" s="172">
        <f t="shared" si="18"/>
        <v>0</v>
      </c>
      <c r="H454" s="172">
        <v>75</v>
      </c>
      <c r="I454" s="172">
        <f t="shared" si="19"/>
        <v>1342.5</v>
      </c>
      <c r="J454" s="172">
        <v>0</v>
      </c>
      <c r="K454" s="172">
        <f t="shared" si="20"/>
        <v>0</v>
      </c>
      <c r="L454" s="172">
        <v>21</v>
      </c>
      <c r="M454" s="172">
        <f t="shared" si="21"/>
        <v>0</v>
      </c>
      <c r="N454" s="172">
        <v>0</v>
      </c>
      <c r="O454" s="172">
        <f t="shared" si="22"/>
        <v>0</v>
      </c>
      <c r="P454" s="172">
        <v>0</v>
      </c>
      <c r="Q454" s="172">
        <f t="shared" si="23"/>
        <v>0</v>
      </c>
      <c r="R454" s="173"/>
      <c r="S454" s="172" t="s">
        <v>163</v>
      </c>
      <c r="T454" s="150"/>
      <c r="U454" s="150"/>
      <c r="V454" s="150"/>
      <c r="W454" s="150"/>
      <c r="X454" s="150"/>
      <c r="Y454" s="150"/>
      <c r="Z454" s="150"/>
      <c r="AA454" s="150"/>
      <c r="AB454" s="150"/>
      <c r="AC454" s="150"/>
      <c r="AD454" s="150" t="s">
        <v>266</v>
      </c>
      <c r="AE454" s="150"/>
      <c r="AF454" s="150"/>
      <c r="AG454" s="150"/>
      <c r="AH454" s="150"/>
      <c r="AI454" s="150"/>
      <c r="AJ454" s="150"/>
      <c r="AK454" s="150"/>
      <c r="AL454" s="150"/>
      <c r="AM454" s="150"/>
      <c r="AN454" s="150"/>
      <c r="AO454" s="150"/>
      <c r="AP454" s="150"/>
      <c r="AQ454" s="150"/>
      <c r="AR454" s="150"/>
      <c r="AS454" s="150"/>
      <c r="AT454" s="150"/>
      <c r="AU454" s="150"/>
      <c r="AV454" s="150"/>
      <c r="AW454" s="150"/>
      <c r="AX454" s="150"/>
      <c r="AY454" s="150"/>
      <c r="AZ454" s="150"/>
      <c r="BA454" s="150"/>
      <c r="BB454" s="150"/>
      <c r="BC454" s="150"/>
      <c r="BD454" s="150"/>
      <c r="BE454" s="150"/>
      <c r="BF454" s="150"/>
      <c r="BG454" s="150"/>
    </row>
    <row r="455" spans="1:59" outlineLevel="1" x14ac:dyDescent="0.2">
      <c r="A455" s="151">
        <v>193</v>
      </c>
      <c r="B455" s="161" t="s">
        <v>751</v>
      </c>
      <c r="C455" s="182" t="s">
        <v>752</v>
      </c>
      <c r="D455" s="163" t="s">
        <v>137</v>
      </c>
      <c r="E455" s="167">
        <v>17.899999999999999</v>
      </c>
      <c r="F455" s="235"/>
      <c r="G455" s="172">
        <f t="shared" si="18"/>
        <v>0</v>
      </c>
      <c r="H455" s="172">
        <v>140</v>
      </c>
      <c r="I455" s="172">
        <f t="shared" si="19"/>
        <v>2506</v>
      </c>
      <c r="J455" s="172">
        <v>0</v>
      </c>
      <c r="K455" s="172">
        <f t="shared" si="20"/>
        <v>0</v>
      </c>
      <c r="L455" s="172">
        <v>21</v>
      </c>
      <c r="M455" s="172">
        <f t="shared" si="21"/>
        <v>0</v>
      </c>
      <c r="N455" s="172">
        <v>0</v>
      </c>
      <c r="O455" s="172">
        <f t="shared" si="22"/>
        <v>0</v>
      </c>
      <c r="P455" s="172">
        <v>0</v>
      </c>
      <c r="Q455" s="172">
        <f t="shared" si="23"/>
        <v>0</v>
      </c>
      <c r="R455" s="173"/>
      <c r="S455" s="172" t="s">
        <v>163</v>
      </c>
      <c r="T455" s="150"/>
      <c r="U455" s="150"/>
      <c r="V455" s="150"/>
      <c r="W455" s="150"/>
      <c r="X455" s="150"/>
      <c r="Y455" s="150"/>
      <c r="Z455" s="150"/>
      <c r="AA455" s="150"/>
      <c r="AB455" s="150"/>
      <c r="AC455" s="150"/>
      <c r="AD455" s="150" t="s">
        <v>266</v>
      </c>
      <c r="AE455" s="150"/>
      <c r="AF455" s="150"/>
      <c r="AG455" s="150"/>
      <c r="AH455" s="150"/>
      <c r="AI455" s="150"/>
      <c r="AJ455" s="150"/>
      <c r="AK455" s="150"/>
      <c r="AL455" s="150"/>
      <c r="AM455" s="150"/>
      <c r="AN455" s="150"/>
      <c r="AO455" s="150"/>
      <c r="AP455" s="150"/>
      <c r="AQ455" s="150"/>
      <c r="AR455" s="150"/>
      <c r="AS455" s="150"/>
      <c r="AT455" s="150"/>
      <c r="AU455" s="150"/>
      <c r="AV455" s="150"/>
      <c r="AW455" s="150"/>
      <c r="AX455" s="150"/>
      <c r="AY455" s="150"/>
      <c r="AZ455" s="150"/>
      <c r="BA455" s="150"/>
      <c r="BB455" s="150"/>
      <c r="BC455" s="150"/>
      <c r="BD455" s="150"/>
      <c r="BE455" s="150"/>
      <c r="BF455" s="150"/>
      <c r="BG455" s="150"/>
    </row>
    <row r="456" spans="1:59" outlineLevel="1" x14ac:dyDescent="0.2">
      <c r="A456" s="151">
        <v>194</v>
      </c>
      <c r="B456" s="161" t="s">
        <v>753</v>
      </c>
      <c r="C456" s="182" t="s">
        <v>754</v>
      </c>
      <c r="D456" s="163" t="s">
        <v>137</v>
      </c>
      <c r="E456" s="167">
        <v>11.6</v>
      </c>
      <c r="F456" s="235"/>
      <c r="G456" s="172">
        <f t="shared" si="18"/>
        <v>0</v>
      </c>
      <c r="H456" s="172">
        <v>115</v>
      </c>
      <c r="I456" s="172">
        <f t="shared" si="19"/>
        <v>1334</v>
      </c>
      <c r="J456" s="172">
        <v>0</v>
      </c>
      <c r="K456" s="172">
        <f t="shared" si="20"/>
        <v>0</v>
      </c>
      <c r="L456" s="172">
        <v>21</v>
      </c>
      <c r="M456" s="172">
        <f t="shared" si="21"/>
        <v>0</v>
      </c>
      <c r="N456" s="172">
        <v>0</v>
      </c>
      <c r="O456" s="172">
        <f t="shared" si="22"/>
        <v>0</v>
      </c>
      <c r="P456" s="172">
        <v>0</v>
      </c>
      <c r="Q456" s="172">
        <f t="shared" si="23"/>
        <v>0</v>
      </c>
      <c r="R456" s="173"/>
      <c r="S456" s="172" t="s">
        <v>163</v>
      </c>
      <c r="T456" s="150"/>
      <c r="U456" s="150"/>
      <c r="V456" s="150"/>
      <c r="W456" s="150"/>
      <c r="X456" s="150"/>
      <c r="Y456" s="150"/>
      <c r="Z456" s="150"/>
      <c r="AA456" s="150"/>
      <c r="AB456" s="150"/>
      <c r="AC456" s="150"/>
      <c r="AD456" s="150" t="s">
        <v>266</v>
      </c>
      <c r="AE456" s="150"/>
      <c r="AF456" s="150"/>
      <c r="AG456" s="150"/>
      <c r="AH456" s="150"/>
      <c r="AI456" s="150"/>
      <c r="AJ456" s="150"/>
      <c r="AK456" s="150"/>
      <c r="AL456" s="150"/>
      <c r="AM456" s="150"/>
      <c r="AN456" s="150"/>
      <c r="AO456" s="150"/>
      <c r="AP456" s="150"/>
      <c r="AQ456" s="150"/>
      <c r="AR456" s="150"/>
      <c r="AS456" s="150"/>
      <c r="AT456" s="150"/>
      <c r="AU456" s="150"/>
      <c r="AV456" s="150"/>
      <c r="AW456" s="150"/>
      <c r="AX456" s="150"/>
      <c r="AY456" s="150"/>
      <c r="AZ456" s="150"/>
      <c r="BA456" s="150"/>
      <c r="BB456" s="150"/>
      <c r="BC456" s="150"/>
      <c r="BD456" s="150"/>
      <c r="BE456" s="150"/>
      <c r="BF456" s="150"/>
      <c r="BG456" s="150"/>
    </row>
    <row r="457" spans="1:59" outlineLevel="1" x14ac:dyDescent="0.2">
      <c r="A457" s="151">
        <v>195</v>
      </c>
      <c r="B457" s="161" t="s">
        <v>755</v>
      </c>
      <c r="C457" s="182" t="s">
        <v>756</v>
      </c>
      <c r="D457" s="163" t="s">
        <v>137</v>
      </c>
      <c r="E457" s="167">
        <v>2</v>
      </c>
      <c r="F457" s="235"/>
      <c r="G457" s="172">
        <f t="shared" si="18"/>
        <v>0</v>
      </c>
      <c r="H457" s="172">
        <v>110</v>
      </c>
      <c r="I457" s="172">
        <f t="shared" si="19"/>
        <v>220</v>
      </c>
      <c r="J457" s="172">
        <v>0</v>
      </c>
      <c r="K457" s="172">
        <f t="shared" si="20"/>
        <v>0</v>
      </c>
      <c r="L457" s="172">
        <v>21</v>
      </c>
      <c r="M457" s="172">
        <f t="shared" si="21"/>
        <v>0</v>
      </c>
      <c r="N457" s="172">
        <v>0</v>
      </c>
      <c r="O457" s="172">
        <f t="shared" si="22"/>
        <v>0</v>
      </c>
      <c r="P457" s="172">
        <v>0</v>
      </c>
      <c r="Q457" s="172">
        <f t="shared" si="23"/>
        <v>0</v>
      </c>
      <c r="R457" s="173"/>
      <c r="S457" s="172" t="s">
        <v>163</v>
      </c>
      <c r="T457" s="150"/>
      <c r="U457" s="150"/>
      <c r="V457" s="150"/>
      <c r="W457" s="150"/>
      <c r="X457" s="150"/>
      <c r="Y457" s="150"/>
      <c r="Z457" s="150"/>
      <c r="AA457" s="150"/>
      <c r="AB457" s="150"/>
      <c r="AC457" s="150"/>
      <c r="AD457" s="150" t="s">
        <v>266</v>
      </c>
      <c r="AE457" s="150"/>
      <c r="AF457" s="150"/>
      <c r="AG457" s="150"/>
      <c r="AH457" s="150"/>
      <c r="AI457" s="150"/>
      <c r="AJ457" s="150"/>
      <c r="AK457" s="150"/>
      <c r="AL457" s="150"/>
      <c r="AM457" s="150"/>
      <c r="AN457" s="150"/>
      <c r="AO457" s="150"/>
      <c r="AP457" s="150"/>
      <c r="AQ457" s="150"/>
      <c r="AR457" s="150"/>
      <c r="AS457" s="150"/>
      <c r="AT457" s="150"/>
      <c r="AU457" s="150"/>
      <c r="AV457" s="150"/>
      <c r="AW457" s="150"/>
      <c r="AX457" s="150"/>
      <c r="AY457" s="150"/>
      <c r="AZ457" s="150"/>
      <c r="BA457" s="150"/>
      <c r="BB457" s="150"/>
      <c r="BC457" s="150"/>
      <c r="BD457" s="150"/>
      <c r="BE457" s="150"/>
      <c r="BF457" s="150"/>
      <c r="BG457" s="150"/>
    </row>
    <row r="458" spans="1:59" ht="22.5" outlineLevel="1" x14ac:dyDescent="0.2">
      <c r="A458" s="151">
        <v>196</v>
      </c>
      <c r="B458" s="161" t="s">
        <v>757</v>
      </c>
      <c r="C458" s="182" t="s">
        <v>758</v>
      </c>
      <c r="D458" s="163" t="s">
        <v>137</v>
      </c>
      <c r="E458" s="167">
        <v>3.6</v>
      </c>
      <c r="F458" s="235"/>
      <c r="G458" s="172">
        <f t="shared" si="18"/>
        <v>0</v>
      </c>
      <c r="H458" s="172">
        <v>65</v>
      </c>
      <c r="I458" s="172">
        <f t="shared" si="19"/>
        <v>234</v>
      </c>
      <c r="J458" s="172">
        <v>0</v>
      </c>
      <c r="K458" s="172">
        <f t="shared" si="20"/>
        <v>0</v>
      </c>
      <c r="L458" s="172">
        <v>21</v>
      </c>
      <c r="M458" s="172">
        <f t="shared" si="21"/>
        <v>0</v>
      </c>
      <c r="N458" s="172">
        <v>0</v>
      </c>
      <c r="O458" s="172">
        <f t="shared" si="22"/>
        <v>0</v>
      </c>
      <c r="P458" s="172">
        <v>0</v>
      </c>
      <c r="Q458" s="172">
        <f t="shared" si="23"/>
        <v>0</v>
      </c>
      <c r="R458" s="173"/>
      <c r="S458" s="172" t="s">
        <v>163</v>
      </c>
      <c r="T458" s="150"/>
      <c r="U458" s="150"/>
      <c r="V458" s="150"/>
      <c r="W458" s="150"/>
      <c r="X458" s="150"/>
      <c r="Y458" s="150"/>
      <c r="Z458" s="150"/>
      <c r="AA458" s="150"/>
      <c r="AB458" s="150"/>
      <c r="AC458" s="150"/>
      <c r="AD458" s="150" t="s">
        <v>266</v>
      </c>
      <c r="AE458" s="150"/>
      <c r="AF458" s="150"/>
      <c r="AG458" s="150"/>
      <c r="AH458" s="150"/>
      <c r="AI458" s="150"/>
      <c r="AJ458" s="150"/>
      <c r="AK458" s="150"/>
      <c r="AL458" s="150"/>
      <c r="AM458" s="150"/>
      <c r="AN458" s="150"/>
      <c r="AO458" s="150"/>
      <c r="AP458" s="150"/>
      <c r="AQ458" s="150"/>
      <c r="AR458" s="150"/>
      <c r="AS458" s="150"/>
      <c r="AT458" s="150"/>
      <c r="AU458" s="150"/>
      <c r="AV458" s="150"/>
      <c r="AW458" s="150"/>
      <c r="AX458" s="150"/>
      <c r="AY458" s="150"/>
      <c r="AZ458" s="150"/>
      <c r="BA458" s="150"/>
      <c r="BB458" s="150"/>
      <c r="BC458" s="150"/>
      <c r="BD458" s="150"/>
      <c r="BE458" s="150"/>
      <c r="BF458" s="150"/>
      <c r="BG458" s="150"/>
    </row>
    <row r="459" spans="1:59" ht="22.5" outlineLevel="1" x14ac:dyDescent="0.2">
      <c r="A459" s="151">
        <v>197</v>
      </c>
      <c r="B459" s="161" t="s">
        <v>759</v>
      </c>
      <c r="C459" s="182" t="s">
        <v>760</v>
      </c>
      <c r="D459" s="163" t="s">
        <v>137</v>
      </c>
      <c r="E459" s="167">
        <v>12.5</v>
      </c>
      <c r="F459" s="235"/>
      <c r="G459" s="172">
        <f t="shared" si="18"/>
        <v>0</v>
      </c>
      <c r="H459" s="172">
        <v>100</v>
      </c>
      <c r="I459" s="172">
        <f t="shared" si="19"/>
        <v>1250</v>
      </c>
      <c r="J459" s="172">
        <v>0</v>
      </c>
      <c r="K459" s="172">
        <f t="shared" si="20"/>
        <v>0</v>
      </c>
      <c r="L459" s="172">
        <v>21</v>
      </c>
      <c r="M459" s="172">
        <f t="shared" si="21"/>
        <v>0</v>
      </c>
      <c r="N459" s="172">
        <v>0</v>
      </c>
      <c r="O459" s="172">
        <f t="shared" si="22"/>
        <v>0</v>
      </c>
      <c r="P459" s="172">
        <v>0</v>
      </c>
      <c r="Q459" s="172">
        <f t="shared" si="23"/>
        <v>0</v>
      </c>
      <c r="R459" s="173"/>
      <c r="S459" s="172" t="s">
        <v>163</v>
      </c>
      <c r="T459" s="150"/>
      <c r="U459" s="150"/>
      <c r="V459" s="150"/>
      <c r="W459" s="150"/>
      <c r="X459" s="150"/>
      <c r="Y459" s="150"/>
      <c r="Z459" s="150"/>
      <c r="AA459" s="150"/>
      <c r="AB459" s="150"/>
      <c r="AC459" s="150"/>
      <c r="AD459" s="150" t="s">
        <v>266</v>
      </c>
      <c r="AE459" s="150"/>
      <c r="AF459" s="150"/>
      <c r="AG459" s="150"/>
      <c r="AH459" s="150"/>
      <c r="AI459" s="150"/>
      <c r="AJ459" s="150"/>
      <c r="AK459" s="150"/>
      <c r="AL459" s="150"/>
      <c r="AM459" s="150"/>
      <c r="AN459" s="150"/>
      <c r="AO459" s="150"/>
      <c r="AP459" s="150"/>
      <c r="AQ459" s="150"/>
      <c r="AR459" s="150"/>
      <c r="AS459" s="150"/>
      <c r="AT459" s="150"/>
      <c r="AU459" s="150"/>
      <c r="AV459" s="150"/>
      <c r="AW459" s="150"/>
      <c r="AX459" s="150"/>
      <c r="AY459" s="150"/>
      <c r="AZ459" s="150"/>
      <c r="BA459" s="150"/>
      <c r="BB459" s="150"/>
      <c r="BC459" s="150"/>
      <c r="BD459" s="150"/>
      <c r="BE459" s="150"/>
      <c r="BF459" s="150"/>
      <c r="BG459" s="150"/>
    </row>
    <row r="460" spans="1:59" outlineLevel="1" x14ac:dyDescent="0.2">
      <c r="A460" s="151">
        <v>198</v>
      </c>
      <c r="B460" s="161" t="s">
        <v>761</v>
      </c>
      <c r="C460" s="182" t="s">
        <v>762</v>
      </c>
      <c r="D460" s="163" t="s">
        <v>127</v>
      </c>
      <c r="E460" s="167">
        <v>1</v>
      </c>
      <c r="F460" s="235"/>
      <c r="G460" s="172">
        <f t="shared" si="18"/>
        <v>0</v>
      </c>
      <c r="H460" s="172">
        <v>180</v>
      </c>
      <c r="I460" s="172">
        <f t="shared" si="19"/>
        <v>180</v>
      </c>
      <c r="J460" s="172">
        <v>0</v>
      </c>
      <c r="K460" s="172">
        <f t="shared" si="20"/>
        <v>0</v>
      </c>
      <c r="L460" s="172">
        <v>21</v>
      </c>
      <c r="M460" s="172">
        <f t="shared" si="21"/>
        <v>0</v>
      </c>
      <c r="N460" s="172">
        <v>0</v>
      </c>
      <c r="O460" s="172">
        <f t="shared" si="22"/>
        <v>0</v>
      </c>
      <c r="P460" s="172">
        <v>0</v>
      </c>
      <c r="Q460" s="172">
        <f t="shared" si="23"/>
        <v>0</v>
      </c>
      <c r="R460" s="173"/>
      <c r="S460" s="172" t="s">
        <v>163</v>
      </c>
      <c r="T460" s="150"/>
      <c r="U460" s="150"/>
      <c r="V460" s="150"/>
      <c r="W460" s="150"/>
      <c r="X460" s="150"/>
      <c r="Y460" s="150"/>
      <c r="Z460" s="150"/>
      <c r="AA460" s="150"/>
      <c r="AB460" s="150"/>
      <c r="AC460" s="150"/>
      <c r="AD460" s="150" t="s">
        <v>266</v>
      </c>
      <c r="AE460" s="150"/>
      <c r="AF460" s="150"/>
      <c r="AG460" s="150"/>
      <c r="AH460" s="150"/>
      <c r="AI460" s="150"/>
      <c r="AJ460" s="150"/>
      <c r="AK460" s="150"/>
      <c r="AL460" s="150"/>
      <c r="AM460" s="150"/>
      <c r="AN460" s="150"/>
      <c r="AO460" s="150"/>
      <c r="AP460" s="150"/>
      <c r="AQ460" s="150"/>
      <c r="AR460" s="150"/>
      <c r="AS460" s="150"/>
      <c r="AT460" s="150"/>
      <c r="AU460" s="150"/>
      <c r="AV460" s="150"/>
      <c r="AW460" s="150"/>
      <c r="AX460" s="150"/>
      <c r="AY460" s="150"/>
      <c r="AZ460" s="150"/>
      <c r="BA460" s="150"/>
      <c r="BB460" s="150"/>
      <c r="BC460" s="150"/>
      <c r="BD460" s="150"/>
      <c r="BE460" s="150"/>
      <c r="BF460" s="150"/>
      <c r="BG460" s="150"/>
    </row>
    <row r="461" spans="1:59" outlineLevel="1" x14ac:dyDescent="0.2">
      <c r="A461" s="151">
        <v>199</v>
      </c>
      <c r="B461" s="161" t="s">
        <v>763</v>
      </c>
      <c r="C461" s="182" t="s">
        <v>764</v>
      </c>
      <c r="D461" s="163" t="s">
        <v>137</v>
      </c>
      <c r="E461" s="167">
        <v>13</v>
      </c>
      <c r="F461" s="235"/>
      <c r="G461" s="172">
        <f t="shared" si="18"/>
        <v>0</v>
      </c>
      <c r="H461" s="172">
        <v>210</v>
      </c>
      <c r="I461" s="172">
        <f t="shared" si="19"/>
        <v>2730</v>
      </c>
      <c r="J461" s="172">
        <v>0</v>
      </c>
      <c r="K461" s="172">
        <f t="shared" si="20"/>
        <v>0</v>
      </c>
      <c r="L461" s="172">
        <v>21</v>
      </c>
      <c r="M461" s="172">
        <f t="shared" si="21"/>
        <v>0</v>
      </c>
      <c r="N461" s="172">
        <v>0</v>
      </c>
      <c r="O461" s="172">
        <f t="shared" si="22"/>
        <v>0</v>
      </c>
      <c r="P461" s="172">
        <v>0</v>
      </c>
      <c r="Q461" s="172">
        <f t="shared" si="23"/>
        <v>0</v>
      </c>
      <c r="R461" s="173"/>
      <c r="S461" s="172" t="s">
        <v>163</v>
      </c>
      <c r="T461" s="150"/>
      <c r="U461" s="150"/>
      <c r="V461" s="150"/>
      <c r="W461" s="150"/>
      <c r="X461" s="150"/>
      <c r="Y461" s="150"/>
      <c r="Z461" s="150"/>
      <c r="AA461" s="150"/>
      <c r="AB461" s="150"/>
      <c r="AC461" s="150"/>
      <c r="AD461" s="150" t="s">
        <v>601</v>
      </c>
      <c r="AE461" s="150"/>
      <c r="AF461" s="150"/>
      <c r="AG461" s="150"/>
      <c r="AH461" s="150"/>
      <c r="AI461" s="150"/>
      <c r="AJ461" s="150"/>
      <c r="AK461" s="150"/>
      <c r="AL461" s="150"/>
      <c r="AM461" s="150"/>
      <c r="AN461" s="150"/>
      <c r="AO461" s="150"/>
      <c r="AP461" s="150"/>
      <c r="AQ461" s="150"/>
      <c r="AR461" s="150"/>
      <c r="AS461" s="150"/>
      <c r="AT461" s="150"/>
      <c r="AU461" s="150"/>
      <c r="AV461" s="150"/>
      <c r="AW461" s="150"/>
      <c r="AX461" s="150"/>
      <c r="AY461" s="150"/>
      <c r="AZ461" s="150"/>
      <c r="BA461" s="150"/>
      <c r="BB461" s="150"/>
      <c r="BC461" s="150"/>
      <c r="BD461" s="150"/>
      <c r="BE461" s="150"/>
      <c r="BF461" s="150"/>
      <c r="BG461" s="150"/>
    </row>
    <row r="462" spans="1:59" x14ac:dyDescent="0.2">
      <c r="A462" s="151">
        <v>200</v>
      </c>
      <c r="B462" s="161" t="s">
        <v>765</v>
      </c>
      <c r="C462" s="182" t="s">
        <v>766</v>
      </c>
      <c r="D462" s="163" t="s">
        <v>162</v>
      </c>
      <c r="E462" s="167">
        <v>5.4350000000000002E-2</v>
      </c>
      <c r="F462" s="235"/>
      <c r="G462" s="172">
        <f t="shared" si="18"/>
        <v>0</v>
      </c>
      <c r="H462" s="172">
        <v>0</v>
      </c>
      <c r="I462" s="172">
        <f t="shared" si="19"/>
        <v>0</v>
      </c>
      <c r="J462" s="172">
        <v>1661</v>
      </c>
      <c r="K462" s="172">
        <f t="shared" si="20"/>
        <v>90.28</v>
      </c>
      <c r="L462" s="172">
        <v>21</v>
      </c>
      <c r="M462" s="172">
        <f t="shared" si="21"/>
        <v>0</v>
      </c>
      <c r="N462" s="172">
        <v>0</v>
      </c>
      <c r="O462" s="172">
        <f t="shared" si="22"/>
        <v>0</v>
      </c>
      <c r="P462" s="172">
        <v>0</v>
      </c>
      <c r="Q462" s="172">
        <f t="shared" si="23"/>
        <v>0</v>
      </c>
      <c r="R462" s="173" t="s">
        <v>712</v>
      </c>
      <c r="S462" s="172" t="s">
        <v>129</v>
      </c>
      <c r="AD462" t="s">
        <v>125</v>
      </c>
    </row>
    <row r="463" spans="1:59" outlineLevel="1" x14ac:dyDescent="0.2">
      <c r="A463" s="157" t="s">
        <v>124</v>
      </c>
      <c r="B463" s="162" t="s">
        <v>87</v>
      </c>
      <c r="C463" s="184" t="s">
        <v>88</v>
      </c>
      <c r="D463" s="165"/>
      <c r="E463" s="169"/>
      <c r="F463" s="174"/>
      <c r="G463" s="174">
        <f>SUM(G464:G474)</f>
        <v>0</v>
      </c>
      <c r="H463" s="174"/>
      <c r="I463" s="174">
        <f>SUM(I464:I474)</f>
        <v>0</v>
      </c>
      <c r="J463" s="174"/>
      <c r="K463" s="174">
        <f>SUM(K464:K474)</f>
        <v>101979.75</v>
      </c>
      <c r="L463" s="174"/>
      <c r="M463" s="174">
        <f>SUM(M464:M474)</f>
        <v>0</v>
      </c>
      <c r="N463" s="174"/>
      <c r="O463" s="174">
        <f>SUM(O464:O474)</f>
        <v>5.82</v>
      </c>
      <c r="P463" s="174"/>
      <c r="Q463" s="174">
        <f>SUM(Q464:Q474)</f>
        <v>0.32</v>
      </c>
      <c r="R463" s="175"/>
      <c r="S463" s="174"/>
      <c r="T463" s="150"/>
      <c r="U463" s="150"/>
      <c r="V463" s="150"/>
      <c r="W463" s="150"/>
      <c r="X463" s="150"/>
      <c r="Y463" s="150"/>
      <c r="Z463" s="150"/>
      <c r="AA463" s="150"/>
      <c r="AB463" s="150"/>
      <c r="AC463" s="150"/>
      <c r="AD463" s="150" t="s">
        <v>130</v>
      </c>
      <c r="AE463" s="150"/>
      <c r="AF463" s="150"/>
      <c r="AG463" s="150"/>
      <c r="AH463" s="150"/>
      <c r="AI463" s="150"/>
      <c r="AJ463" s="150"/>
      <c r="AK463" s="150"/>
      <c r="AL463" s="150"/>
      <c r="AM463" s="150"/>
      <c r="AN463" s="150"/>
      <c r="AO463" s="150"/>
      <c r="AP463" s="150"/>
      <c r="AQ463" s="150"/>
      <c r="AR463" s="150"/>
      <c r="AS463" s="150"/>
      <c r="AT463" s="150"/>
      <c r="AU463" s="150"/>
      <c r="AV463" s="150"/>
      <c r="AW463" s="150"/>
      <c r="AX463" s="150"/>
      <c r="AY463" s="150"/>
      <c r="AZ463" s="150"/>
      <c r="BA463" s="150"/>
      <c r="BB463" s="150"/>
      <c r="BC463" s="150"/>
      <c r="BD463" s="150"/>
      <c r="BE463" s="150"/>
      <c r="BF463" s="150"/>
      <c r="BG463" s="150"/>
    </row>
    <row r="464" spans="1:59" outlineLevel="1" x14ac:dyDescent="0.2">
      <c r="A464" s="151">
        <v>201</v>
      </c>
      <c r="B464" s="161" t="s">
        <v>767</v>
      </c>
      <c r="C464" s="182" t="s">
        <v>768</v>
      </c>
      <c r="D464" s="163" t="s">
        <v>133</v>
      </c>
      <c r="E464" s="167">
        <v>7</v>
      </c>
      <c r="F464" s="235"/>
      <c r="G464" s="172">
        <f>ROUND(E464*F464,2)</f>
        <v>0</v>
      </c>
      <c r="H464" s="172">
        <v>0</v>
      </c>
      <c r="I464" s="172">
        <f>ROUND(E464*H464,2)</f>
        <v>0</v>
      </c>
      <c r="J464" s="172">
        <v>56.6</v>
      </c>
      <c r="K464" s="172">
        <f>ROUND(E464*J464,2)</f>
        <v>396.2</v>
      </c>
      <c r="L464" s="172">
        <v>21</v>
      </c>
      <c r="M464" s="172">
        <f>G464*(1+L464/100)</f>
        <v>0</v>
      </c>
      <c r="N464" s="172">
        <v>0</v>
      </c>
      <c r="O464" s="172">
        <f>ROUND(E464*N464,2)</f>
        <v>0</v>
      </c>
      <c r="P464" s="172">
        <v>4.5999999999999999E-2</v>
      </c>
      <c r="Q464" s="172">
        <f>ROUND(E464*P464,2)</f>
        <v>0.32</v>
      </c>
      <c r="R464" s="173" t="s">
        <v>769</v>
      </c>
      <c r="S464" s="172" t="s">
        <v>129</v>
      </c>
      <c r="T464" s="150"/>
      <c r="U464" s="150"/>
      <c r="V464" s="150"/>
      <c r="W464" s="150"/>
      <c r="X464" s="150"/>
      <c r="Y464" s="150"/>
      <c r="Z464" s="150"/>
      <c r="AA464" s="150"/>
      <c r="AB464" s="150"/>
      <c r="AC464" s="150"/>
      <c r="AD464" s="150" t="s">
        <v>130</v>
      </c>
      <c r="AE464" s="150"/>
      <c r="AF464" s="150"/>
      <c r="AG464" s="150"/>
      <c r="AH464" s="150"/>
      <c r="AI464" s="150"/>
      <c r="AJ464" s="150"/>
      <c r="AK464" s="150"/>
      <c r="AL464" s="150"/>
      <c r="AM464" s="150"/>
      <c r="AN464" s="150"/>
      <c r="AO464" s="150"/>
      <c r="AP464" s="150"/>
      <c r="AQ464" s="150"/>
      <c r="AR464" s="150"/>
      <c r="AS464" s="150"/>
      <c r="AT464" s="150"/>
      <c r="AU464" s="150"/>
      <c r="AV464" s="150"/>
      <c r="AW464" s="150"/>
      <c r="AX464" s="150"/>
      <c r="AY464" s="150"/>
      <c r="AZ464" s="150"/>
      <c r="BA464" s="150"/>
      <c r="BB464" s="150"/>
      <c r="BC464" s="150"/>
      <c r="BD464" s="150"/>
      <c r="BE464" s="150"/>
      <c r="BF464" s="150"/>
      <c r="BG464" s="150"/>
    </row>
    <row r="465" spans="1:59" outlineLevel="1" x14ac:dyDescent="0.2">
      <c r="A465" s="151">
        <v>202</v>
      </c>
      <c r="B465" s="161" t="s">
        <v>770</v>
      </c>
      <c r="C465" s="182" t="s">
        <v>771</v>
      </c>
      <c r="D465" s="163" t="s">
        <v>133</v>
      </c>
      <c r="E465" s="167">
        <v>110</v>
      </c>
      <c r="F465" s="235"/>
      <c r="G465" s="172">
        <f>ROUND(E465*F465,2)</f>
        <v>0</v>
      </c>
      <c r="H465" s="172">
        <v>0</v>
      </c>
      <c r="I465" s="172">
        <f>ROUND(E465*H465,2)</f>
        <v>0</v>
      </c>
      <c r="J465" s="172">
        <v>522</v>
      </c>
      <c r="K465" s="172">
        <f>ROUND(E465*J465,2)</f>
        <v>57420</v>
      </c>
      <c r="L465" s="172">
        <v>21</v>
      </c>
      <c r="M465" s="172">
        <f>G465*(1+L465/100)</f>
        <v>0</v>
      </c>
      <c r="N465" s="172">
        <v>4.8070000000000002E-2</v>
      </c>
      <c r="O465" s="172">
        <f>ROUND(E465*N465,2)</f>
        <v>5.29</v>
      </c>
      <c r="P465" s="172">
        <v>0</v>
      </c>
      <c r="Q465" s="172">
        <f>ROUND(E465*P465,2)</f>
        <v>0</v>
      </c>
      <c r="R465" s="173" t="s">
        <v>769</v>
      </c>
      <c r="S465" s="172" t="s">
        <v>129</v>
      </c>
      <c r="T465" s="150"/>
      <c r="U465" s="150"/>
      <c r="V465" s="150"/>
      <c r="W465" s="150"/>
      <c r="X465" s="150"/>
      <c r="Y465" s="150"/>
      <c r="Z465" s="150"/>
      <c r="AA465" s="150"/>
      <c r="AB465" s="150"/>
      <c r="AC465" s="150"/>
      <c r="AD465" s="150" t="s">
        <v>130</v>
      </c>
      <c r="AE465" s="150"/>
      <c r="AF465" s="150"/>
      <c r="AG465" s="150"/>
      <c r="AH465" s="150"/>
      <c r="AI465" s="150"/>
      <c r="AJ465" s="150"/>
      <c r="AK465" s="150"/>
      <c r="AL465" s="150"/>
      <c r="AM465" s="150"/>
      <c r="AN465" s="150"/>
      <c r="AO465" s="150"/>
      <c r="AP465" s="150"/>
      <c r="AQ465" s="150"/>
      <c r="AR465" s="150"/>
      <c r="AS465" s="150"/>
      <c r="AT465" s="150"/>
      <c r="AU465" s="150"/>
      <c r="AV465" s="150"/>
      <c r="AW465" s="150"/>
      <c r="AX465" s="150"/>
      <c r="AY465" s="150"/>
      <c r="AZ465" s="150"/>
      <c r="BA465" s="150"/>
      <c r="BB465" s="150"/>
      <c r="BC465" s="150"/>
      <c r="BD465" s="150"/>
      <c r="BE465" s="150"/>
      <c r="BF465" s="150"/>
      <c r="BG465" s="150"/>
    </row>
    <row r="466" spans="1:59" outlineLevel="1" x14ac:dyDescent="0.2">
      <c r="A466" s="151">
        <v>203</v>
      </c>
      <c r="B466" s="161" t="s">
        <v>772</v>
      </c>
      <c r="C466" s="182" t="s">
        <v>773</v>
      </c>
      <c r="D466" s="163" t="s">
        <v>137</v>
      </c>
      <c r="E466" s="167">
        <v>5</v>
      </c>
      <c r="F466" s="235"/>
      <c r="G466" s="172">
        <f>ROUND(E466*F466,2)</f>
        <v>0</v>
      </c>
      <c r="H466" s="172">
        <v>0</v>
      </c>
      <c r="I466" s="172">
        <f>ROUND(E466*H466,2)</f>
        <v>0</v>
      </c>
      <c r="J466" s="172">
        <v>511</v>
      </c>
      <c r="K466" s="172">
        <f>ROUND(E466*J466,2)</f>
        <v>2555</v>
      </c>
      <c r="L466" s="172">
        <v>21</v>
      </c>
      <c r="M466" s="172">
        <f>G466*(1+L466/100)</f>
        <v>0</v>
      </c>
      <c r="N466" s="172">
        <v>2.281E-2</v>
      </c>
      <c r="O466" s="172">
        <f>ROUND(E466*N466,2)</f>
        <v>0.11</v>
      </c>
      <c r="P466" s="172">
        <v>0</v>
      </c>
      <c r="Q466" s="172">
        <f>ROUND(E466*P466,2)</f>
        <v>0</v>
      </c>
      <c r="R466" s="173" t="s">
        <v>769</v>
      </c>
      <c r="S466" s="172" t="s">
        <v>129</v>
      </c>
      <c r="T466" s="150"/>
      <c r="U466" s="150"/>
      <c r="V466" s="150"/>
      <c r="W466" s="150"/>
      <c r="X466" s="150"/>
      <c r="Y466" s="150"/>
      <c r="Z466" s="150"/>
      <c r="AA466" s="150"/>
      <c r="AB466" s="150"/>
      <c r="AC466" s="150"/>
      <c r="AD466" s="150" t="s">
        <v>142</v>
      </c>
      <c r="AE466" s="150"/>
      <c r="AF466" s="150"/>
      <c r="AG466" s="150"/>
      <c r="AH466" s="150"/>
      <c r="AI466" s="150"/>
      <c r="AJ466" s="150"/>
      <c r="AK466" s="150"/>
      <c r="AL466" s="150"/>
      <c r="AM466" s="150"/>
      <c r="AN466" s="150"/>
      <c r="AO466" s="150"/>
      <c r="AP466" s="150"/>
      <c r="AQ466" s="150"/>
      <c r="AR466" s="150"/>
      <c r="AS466" s="150"/>
      <c r="AT466" s="150"/>
      <c r="AU466" s="150"/>
      <c r="AV466" s="150"/>
      <c r="AW466" s="150"/>
      <c r="AX466" s="150"/>
      <c r="AY466" s="150"/>
      <c r="AZ466" s="150"/>
      <c r="BA466" s="150"/>
      <c r="BB466" s="150"/>
      <c r="BC466" s="150"/>
      <c r="BD466" s="150"/>
      <c r="BE466" s="150"/>
      <c r="BF466" s="150"/>
      <c r="BG466" s="150"/>
    </row>
    <row r="467" spans="1:59" outlineLevel="1" x14ac:dyDescent="0.2">
      <c r="A467" s="151"/>
      <c r="B467" s="161"/>
      <c r="C467" s="183" t="s">
        <v>774</v>
      </c>
      <c r="D467" s="164"/>
      <c r="E467" s="168">
        <v>5</v>
      </c>
      <c r="F467" s="172"/>
      <c r="G467" s="172"/>
      <c r="H467" s="172"/>
      <c r="I467" s="172"/>
      <c r="J467" s="172"/>
      <c r="K467" s="172"/>
      <c r="L467" s="172"/>
      <c r="M467" s="172"/>
      <c r="N467" s="172"/>
      <c r="O467" s="172"/>
      <c r="P467" s="172"/>
      <c r="Q467" s="172"/>
      <c r="R467" s="173"/>
      <c r="S467" s="172"/>
      <c r="T467" s="150"/>
      <c r="U467" s="150"/>
      <c r="V467" s="150"/>
      <c r="W467" s="150"/>
      <c r="X467" s="150"/>
      <c r="Y467" s="150"/>
      <c r="Z467" s="150"/>
      <c r="AA467" s="150"/>
      <c r="AB467" s="150"/>
      <c r="AC467" s="150"/>
      <c r="AD467" s="150" t="s">
        <v>130</v>
      </c>
      <c r="AE467" s="150"/>
      <c r="AF467" s="150"/>
      <c r="AG467" s="150"/>
      <c r="AH467" s="150"/>
      <c r="AI467" s="150"/>
      <c r="AJ467" s="150"/>
      <c r="AK467" s="150"/>
      <c r="AL467" s="150"/>
      <c r="AM467" s="150"/>
      <c r="AN467" s="150"/>
      <c r="AO467" s="150"/>
      <c r="AP467" s="150"/>
      <c r="AQ467" s="150"/>
      <c r="AR467" s="150"/>
      <c r="AS467" s="150"/>
      <c r="AT467" s="150"/>
      <c r="AU467" s="150"/>
      <c r="AV467" s="150"/>
      <c r="AW467" s="150"/>
      <c r="AX467" s="150"/>
      <c r="AY467" s="150"/>
      <c r="AZ467" s="150"/>
      <c r="BA467" s="150"/>
      <c r="BB467" s="150"/>
      <c r="BC467" s="150"/>
      <c r="BD467" s="150"/>
      <c r="BE467" s="150"/>
      <c r="BF467" s="150"/>
      <c r="BG467" s="150"/>
    </row>
    <row r="468" spans="1:59" outlineLevel="1" x14ac:dyDescent="0.2">
      <c r="A468" s="151">
        <v>204</v>
      </c>
      <c r="B468" s="161" t="s">
        <v>775</v>
      </c>
      <c r="C468" s="182" t="s">
        <v>776</v>
      </c>
      <c r="D468" s="163" t="s">
        <v>137</v>
      </c>
      <c r="E468" s="167">
        <v>22</v>
      </c>
      <c r="F468" s="235"/>
      <c r="G468" s="172">
        <f>ROUND(E468*F468,2)</f>
        <v>0</v>
      </c>
      <c r="H468" s="172">
        <v>0</v>
      </c>
      <c r="I468" s="172">
        <f>ROUND(E468*H468,2)</f>
        <v>0</v>
      </c>
      <c r="J468" s="172">
        <v>682</v>
      </c>
      <c r="K468" s="172">
        <f>ROUND(E468*J468,2)</f>
        <v>15004</v>
      </c>
      <c r="L468" s="172">
        <v>21</v>
      </c>
      <c r="M468" s="172">
        <f>G468*(1+L468/100)</f>
        <v>0</v>
      </c>
      <c r="N468" s="172">
        <v>1.549E-2</v>
      </c>
      <c r="O468" s="172">
        <f>ROUND(E468*N468,2)</f>
        <v>0.34</v>
      </c>
      <c r="P468" s="172">
        <v>0</v>
      </c>
      <c r="Q468" s="172">
        <f>ROUND(E468*P468,2)</f>
        <v>0</v>
      </c>
      <c r="R468" s="173" t="s">
        <v>769</v>
      </c>
      <c r="S468" s="172" t="s">
        <v>129</v>
      </c>
      <c r="T468" s="150"/>
      <c r="U468" s="150"/>
      <c r="V468" s="150"/>
      <c r="W468" s="150"/>
      <c r="X468" s="150"/>
      <c r="Y468" s="150"/>
      <c r="Z468" s="150"/>
      <c r="AA468" s="150"/>
      <c r="AB468" s="150"/>
      <c r="AC468" s="150"/>
      <c r="AD468" s="150" t="s">
        <v>130</v>
      </c>
      <c r="AE468" s="150"/>
      <c r="AF468" s="150"/>
      <c r="AG468" s="150"/>
      <c r="AH468" s="150"/>
      <c r="AI468" s="150"/>
      <c r="AJ468" s="150"/>
      <c r="AK468" s="150"/>
      <c r="AL468" s="150"/>
      <c r="AM468" s="150"/>
      <c r="AN468" s="150"/>
      <c r="AO468" s="150"/>
      <c r="AP468" s="150"/>
      <c r="AQ468" s="150"/>
      <c r="AR468" s="150"/>
      <c r="AS468" s="150"/>
      <c r="AT468" s="150"/>
      <c r="AU468" s="150"/>
      <c r="AV468" s="150"/>
      <c r="AW468" s="150"/>
      <c r="AX468" s="150"/>
      <c r="AY468" s="150"/>
      <c r="AZ468" s="150"/>
      <c r="BA468" s="150"/>
      <c r="BB468" s="150"/>
      <c r="BC468" s="150"/>
      <c r="BD468" s="150"/>
      <c r="BE468" s="150"/>
      <c r="BF468" s="150"/>
      <c r="BG468" s="150"/>
    </row>
    <row r="469" spans="1:59" outlineLevel="1" x14ac:dyDescent="0.2">
      <c r="A469" s="151">
        <v>205</v>
      </c>
      <c r="B469" s="161" t="s">
        <v>777</v>
      </c>
      <c r="C469" s="182" t="s">
        <v>778</v>
      </c>
      <c r="D469" s="163" t="s">
        <v>137</v>
      </c>
      <c r="E469" s="167">
        <v>3</v>
      </c>
      <c r="F469" s="235"/>
      <c r="G469" s="172">
        <f>ROUND(E469*F469,2)</f>
        <v>0</v>
      </c>
      <c r="H469" s="172">
        <v>0</v>
      </c>
      <c r="I469" s="172">
        <f>ROUND(E469*H469,2)</f>
        <v>0</v>
      </c>
      <c r="J469" s="172">
        <v>743</v>
      </c>
      <c r="K469" s="172">
        <f>ROUND(E469*J469,2)</f>
        <v>2229</v>
      </c>
      <c r="L469" s="172">
        <v>21</v>
      </c>
      <c r="M469" s="172">
        <f>G469*(1+L469/100)</f>
        <v>0</v>
      </c>
      <c r="N469" s="172">
        <v>1.5469999999999999E-2</v>
      </c>
      <c r="O469" s="172">
        <f>ROUND(E469*N469,2)</f>
        <v>0.05</v>
      </c>
      <c r="P469" s="172">
        <v>0</v>
      </c>
      <c r="Q469" s="172">
        <f>ROUND(E469*P469,2)</f>
        <v>0</v>
      </c>
      <c r="R469" s="173" t="s">
        <v>769</v>
      </c>
      <c r="S469" s="172" t="s">
        <v>129</v>
      </c>
      <c r="T469" s="150"/>
      <c r="U469" s="150"/>
      <c r="V469" s="150"/>
      <c r="W469" s="150"/>
      <c r="X469" s="150"/>
      <c r="Y469" s="150"/>
      <c r="Z469" s="150"/>
      <c r="AA469" s="150"/>
      <c r="AB469" s="150"/>
      <c r="AC469" s="150"/>
      <c r="AD469" s="150" t="s">
        <v>142</v>
      </c>
      <c r="AE469" s="150"/>
      <c r="AF469" s="150"/>
      <c r="AG469" s="150"/>
      <c r="AH469" s="150"/>
      <c r="AI469" s="150"/>
      <c r="AJ469" s="150"/>
      <c r="AK469" s="150"/>
      <c r="AL469" s="150"/>
      <c r="AM469" s="150"/>
      <c r="AN469" s="150"/>
      <c r="AO469" s="150"/>
      <c r="AP469" s="150"/>
      <c r="AQ469" s="150"/>
      <c r="AR469" s="150"/>
      <c r="AS469" s="150"/>
      <c r="AT469" s="150"/>
      <c r="AU469" s="150"/>
      <c r="AV469" s="150"/>
      <c r="AW469" s="150"/>
      <c r="AX469" s="150"/>
      <c r="AY469" s="150"/>
      <c r="AZ469" s="150"/>
      <c r="BA469" s="150"/>
      <c r="BB469" s="150"/>
      <c r="BC469" s="150"/>
      <c r="BD469" s="150"/>
      <c r="BE469" s="150"/>
      <c r="BF469" s="150"/>
      <c r="BG469" s="150"/>
    </row>
    <row r="470" spans="1:59" outlineLevel="1" x14ac:dyDescent="0.2">
      <c r="A470" s="151"/>
      <c r="B470" s="161"/>
      <c r="C470" s="183" t="s">
        <v>779</v>
      </c>
      <c r="D470" s="164"/>
      <c r="E470" s="168">
        <v>3</v>
      </c>
      <c r="F470" s="172"/>
      <c r="G470" s="172"/>
      <c r="H470" s="172"/>
      <c r="I470" s="172"/>
      <c r="J470" s="172"/>
      <c r="K470" s="172"/>
      <c r="L470" s="172"/>
      <c r="M470" s="172"/>
      <c r="N470" s="172"/>
      <c r="O470" s="172"/>
      <c r="P470" s="172"/>
      <c r="Q470" s="172"/>
      <c r="R470" s="173"/>
      <c r="S470" s="172"/>
      <c r="T470" s="150"/>
      <c r="U470" s="150"/>
      <c r="V470" s="150"/>
      <c r="W470" s="150"/>
      <c r="X470" s="150"/>
      <c r="Y470" s="150"/>
      <c r="Z470" s="150"/>
      <c r="AA470" s="150"/>
      <c r="AB470" s="150"/>
      <c r="AC470" s="150"/>
      <c r="AD470" s="150" t="s">
        <v>130</v>
      </c>
      <c r="AE470" s="150"/>
      <c r="AF470" s="150"/>
      <c r="AG470" s="150"/>
      <c r="AH470" s="150"/>
      <c r="AI470" s="150"/>
      <c r="AJ470" s="150"/>
      <c r="AK470" s="150"/>
      <c r="AL470" s="150"/>
      <c r="AM470" s="150"/>
      <c r="AN470" s="150"/>
      <c r="AO470" s="150"/>
      <c r="AP470" s="150"/>
      <c r="AQ470" s="150"/>
      <c r="AR470" s="150"/>
      <c r="AS470" s="150"/>
      <c r="AT470" s="150"/>
      <c r="AU470" s="150"/>
      <c r="AV470" s="150"/>
      <c r="AW470" s="150"/>
      <c r="AX470" s="150"/>
      <c r="AY470" s="150"/>
      <c r="AZ470" s="150"/>
      <c r="BA470" s="150"/>
      <c r="BB470" s="150"/>
      <c r="BC470" s="150"/>
      <c r="BD470" s="150"/>
      <c r="BE470" s="150"/>
      <c r="BF470" s="150"/>
      <c r="BG470" s="150"/>
    </row>
    <row r="471" spans="1:59" outlineLevel="1" x14ac:dyDescent="0.2">
      <c r="A471" s="151">
        <v>206</v>
      </c>
      <c r="B471" s="161" t="s">
        <v>780</v>
      </c>
      <c r="C471" s="182" t="s">
        <v>781</v>
      </c>
      <c r="D471" s="163" t="s">
        <v>137</v>
      </c>
      <c r="E471" s="167">
        <v>6</v>
      </c>
      <c r="F471" s="235"/>
      <c r="G471" s="172">
        <f>ROUND(E471*F471,2)</f>
        <v>0</v>
      </c>
      <c r="H471" s="172">
        <v>0</v>
      </c>
      <c r="I471" s="172">
        <f>ROUND(E471*H471,2)</f>
        <v>0</v>
      </c>
      <c r="J471" s="172">
        <v>322.5</v>
      </c>
      <c r="K471" s="172">
        <f>ROUND(E471*J471,2)</f>
        <v>1935</v>
      </c>
      <c r="L471" s="172">
        <v>21</v>
      </c>
      <c r="M471" s="172">
        <f>G471*(1+L471/100)</f>
        <v>0</v>
      </c>
      <c r="N471" s="172">
        <v>0</v>
      </c>
      <c r="O471" s="172">
        <f>ROUND(E471*N471,2)</f>
        <v>0</v>
      </c>
      <c r="P471" s="172">
        <v>0</v>
      </c>
      <c r="Q471" s="172">
        <f>ROUND(E471*P471,2)</f>
        <v>0</v>
      </c>
      <c r="R471" s="173" t="s">
        <v>769</v>
      </c>
      <c r="S471" s="172" t="s">
        <v>129</v>
      </c>
      <c r="T471" s="150"/>
      <c r="U471" s="150"/>
      <c r="V471" s="150"/>
      <c r="W471" s="150"/>
      <c r="X471" s="150"/>
      <c r="Y471" s="150"/>
      <c r="Z471" s="150"/>
      <c r="AA471" s="150"/>
      <c r="AB471" s="150"/>
      <c r="AC471" s="150"/>
      <c r="AD471" s="150" t="s">
        <v>142</v>
      </c>
      <c r="AE471" s="150"/>
      <c r="AF471" s="150"/>
      <c r="AG471" s="150"/>
      <c r="AH471" s="150"/>
      <c r="AI471" s="150"/>
      <c r="AJ471" s="150"/>
      <c r="AK471" s="150"/>
      <c r="AL471" s="150"/>
      <c r="AM471" s="150"/>
      <c r="AN471" s="150"/>
      <c r="AO471" s="150"/>
      <c r="AP471" s="150"/>
      <c r="AQ471" s="150"/>
      <c r="AR471" s="150"/>
      <c r="AS471" s="150"/>
      <c r="AT471" s="150"/>
      <c r="AU471" s="150"/>
      <c r="AV471" s="150"/>
      <c r="AW471" s="150"/>
      <c r="AX471" s="150"/>
      <c r="AY471" s="150"/>
      <c r="AZ471" s="150"/>
      <c r="BA471" s="150"/>
      <c r="BB471" s="150"/>
      <c r="BC471" s="150"/>
      <c r="BD471" s="150"/>
      <c r="BE471" s="150"/>
      <c r="BF471" s="150"/>
      <c r="BG471" s="150"/>
    </row>
    <row r="472" spans="1:59" outlineLevel="1" x14ac:dyDescent="0.2">
      <c r="A472" s="151"/>
      <c r="B472" s="161"/>
      <c r="C472" s="183" t="s">
        <v>782</v>
      </c>
      <c r="D472" s="164"/>
      <c r="E472" s="168">
        <v>6</v>
      </c>
      <c r="F472" s="172"/>
      <c r="G472" s="172"/>
      <c r="H472" s="172"/>
      <c r="I472" s="172"/>
      <c r="J472" s="172"/>
      <c r="K472" s="172"/>
      <c r="L472" s="172"/>
      <c r="M472" s="172"/>
      <c r="N472" s="172"/>
      <c r="O472" s="172"/>
      <c r="P472" s="172"/>
      <c r="Q472" s="172"/>
      <c r="R472" s="173"/>
      <c r="S472" s="172"/>
      <c r="T472" s="150"/>
      <c r="U472" s="150"/>
      <c r="V472" s="150"/>
      <c r="W472" s="150"/>
      <c r="X472" s="150"/>
      <c r="Y472" s="150"/>
      <c r="Z472" s="150"/>
      <c r="AA472" s="150"/>
      <c r="AB472" s="150"/>
      <c r="AC472" s="150"/>
      <c r="AD472" s="150" t="s">
        <v>130</v>
      </c>
      <c r="AE472" s="150"/>
      <c r="AF472" s="150"/>
      <c r="AG472" s="150"/>
      <c r="AH472" s="150"/>
      <c r="AI472" s="150"/>
      <c r="AJ472" s="150"/>
      <c r="AK472" s="150"/>
      <c r="AL472" s="150"/>
      <c r="AM472" s="150"/>
      <c r="AN472" s="150"/>
      <c r="AO472" s="150"/>
      <c r="AP472" s="150"/>
      <c r="AQ472" s="150"/>
      <c r="AR472" s="150"/>
      <c r="AS472" s="150"/>
      <c r="AT472" s="150"/>
      <c r="AU472" s="150"/>
      <c r="AV472" s="150"/>
      <c r="AW472" s="150"/>
      <c r="AX472" s="150"/>
      <c r="AY472" s="150"/>
      <c r="AZ472" s="150"/>
      <c r="BA472" s="150"/>
      <c r="BB472" s="150"/>
      <c r="BC472" s="150"/>
      <c r="BD472" s="150"/>
      <c r="BE472" s="150"/>
      <c r="BF472" s="150"/>
      <c r="BG472" s="150"/>
    </row>
    <row r="473" spans="1:59" outlineLevel="1" x14ac:dyDescent="0.2">
      <c r="A473" s="151">
        <v>207</v>
      </c>
      <c r="B473" s="161" t="s">
        <v>783</v>
      </c>
      <c r="C473" s="182" t="s">
        <v>784</v>
      </c>
      <c r="D473" s="163" t="s">
        <v>133</v>
      </c>
      <c r="E473" s="167">
        <v>110</v>
      </c>
      <c r="F473" s="235"/>
      <c r="G473" s="172">
        <f>ROUND(E473*F473,2)</f>
        <v>0</v>
      </c>
      <c r="H473" s="172">
        <v>0</v>
      </c>
      <c r="I473" s="172">
        <f>ROUND(E473*H473,2)</f>
        <v>0</v>
      </c>
      <c r="J473" s="172">
        <v>161</v>
      </c>
      <c r="K473" s="172">
        <f>ROUND(E473*J473,2)</f>
        <v>17710</v>
      </c>
      <c r="L473" s="172">
        <v>21</v>
      </c>
      <c r="M473" s="172">
        <f>G473*(1+L473/100)</f>
        <v>0</v>
      </c>
      <c r="N473" s="172">
        <v>2.7E-4</v>
      </c>
      <c r="O473" s="172">
        <f>ROUND(E473*N473,2)</f>
        <v>0.03</v>
      </c>
      <c r="P473" s="172">
        <v>0</v>
      </c>
      <c r="Q473" s="172">
        <f>ROUND(E473*P473,2)</f>
        <v>0</v>
      </c>
      <c r="R473" s="173" t="s">
        <v>769</v>
      </c>
      <c r="S473" s="172" t="s">
        <v>129</v>
      </c>
      <c r="T473" s="150"/>
      <c r="U473" s="150"/>
      <c r="V473" s="150"/>
      <c r="W473" s="150"/>
      <c r="X473" s="150"/>
      <c r="Y473" s="150"/>
      <c r="Z473" s="150"/>
      <c r="AA473" s="150"/>
      <c r="AB473" s="150"/>
      <c r="AC473" s="150"/>
      <c r="AD473" s="150" t="s">
        <v>601</v>
      </c>
      <c r="AE473" s="150"/>
      <c r="AF473" s="150"/>
      <c r="AG473" s="150"/>
      <c r="AH473" s="150"/>
      <c r="AI473" s="150"/>
      <c r="AJ473" s="150"/>
      <c r="AK473" s="150"/>
      <c r="AL473" s="150"/>
      <c r="AM473" s="150"/>
      <c r="AN473" s="150"/>
      <c r="AO473" s="150"/>
      <c r="AP473" s="150"/>
      <c r="AQ473" s="150"/>
      <c r="AR473" s="150"/>
      <c r="AS473" s="150"/>
      <c r="AT473" s="150"/>
      <c r="AU473" s="150"/>
      <c r="AV473" s="150"/>
      <c r="AW473" s="150"/>
      <c r="AX473" s="150"/>
      <c r="AY473" s="150"/>
      <c r="AZ473" s="150"/>
      <c r="BA473" s="150"/>
      <c r="BB473" s="150"/>
      <c r="BC473" s="150"/>
      <c r="BD473" s="150"/>
      <c r="BE473" s="150"/>
      <c r="BF473" s="150"/>
      <c r="BG473" s="150"/>
    </row>
    <row r="474" spans="1:59" x14ac:dyDescent="0.2">
      <c r="A474" s="151">
        <v>208</v>
      </c>
      <c r="B474" s="161" t="s">
        <v>785</v>
      </c>
      <c r="C474" s="182" t="s">
        <v>786</v>
      </c>
      <c r="D474" s="163" t="s">
        <v>162</v>
      </c>
      <c r="E474" s="167">
        <v>5.8186400000000003</v>
      </c>
      <c r="F474" s="235"/>
      <c r="G474" s="172">
        <f>ROUND(E474*F474,2)</f>
        <v>0</v>
      </c>
      <c r="H474" s="172">
        <v>0</v>
      </c>
      <c r="I474" s="172">
        <f>ROUND(E474*H474,2)</f>
        <v>0</v>
      </c>
      <c r="J474" s="172">
        <v>813</v>
      </c>
      <c r="K474" s="172">
        <f>ROUND(E474*J474,2)</f>
        <v>4730.55</v>
      </c>
      <c r="L474" s="172">
        <v>21</v>
      </c>
      <c r="M474" s="172">
        <f>G474*(1+L474/100)</f>
        <v>0</v>
      </c>
      <c r="N474" s="172">
        <v>0</v>
      </c>
      <c r="O474" s="172">
        <f>ROUND(E474*N474,2)</f>
        <v>0</v>
      </c>
      <c r="P474" s="172">
        <v>0</v>
      </c>
      <c r="Q474" s="172">
        <f>ROUND(E474*P474,2)</f>
        <v>0</v>
      </c>
      <c r="R474" s="173" t="s">
        <v>769</v>
      </c>
      <c r="S474" s="172" t="s">
        <v>129</v>
      </c>
      <c r="AD474" t="s">
        <v>125</v>
      </c>
    </row>
    <row r="475" spans="1:59" outlineLevel="1" x14ac:dyDescent="0.2">
      <c r="A475" s="157" t="s">
        <v>124</v>
      </c>
      <c r="B475" s="162" t="s">
        <v>89</v>
      </c>
      <c r="C475" s="184" t="s">
        <v>90</v>
      </c>
      <c r="D475" s="165"/>
      <c r="E475" s="169"/>
      <c r="F475" s="174"/>
      <c r="G475" s="174">
        <f>SUM(G476:G492)</f>
        <v>0</v>
      </c>
      <c r="H475" s="174"/>
      <c r="I475" s="174">
        <f>SUM(I476:I492)</f>
        <v>105067</v>
      </c>
      <c r="J475" s="174"/>
      <c r="K475" s="174">
        <f>SUM(K476:K492)</f>
        <v>44659.16</v>
      </c>
      <c r="L475" s="174"/>
      <c r="M475" s="174">
        <f>SUM(M476:M492)</f>
        <v>0</v>
      </c>
      <c r="N475" s="174"/>
      <c r="O475" s="174">
        <f>SUM(O476:O492)</f>
        <v>0.30000000000000004</v>
      </c>
      <c r="P475" s="174"/>
      <c r="Q475" s="174">
        <f>SUM(Q476:Q492)</f>
        <v>0</v>
      </c>
      <c r="R475" s="175"/>
      <c r="S475" s="174"/>
      <c r="T475" s="150"/>
      <c r="U475" s="150"/>
      <c r="V475" s="150"/>
      <c r="W475" s="150"/>
      <c r="X475" s="150"/>
      <c r="Y475" s="150"/>
      <c r="Z475" s="150"/>
      <c r="AA475" s="150"/>
      <c r="AB475" s="150"/>
      <c r="AC475" s="150"/>
      <c r="AD475" s="150" t="s">
        <v>130</v>
      </c>
      <c r="AE475" s="150"/>
      <c r="AF475" s="150"/>
      <c r="AG475" s="150"/>
      <c r="AH475" s="150"/>
      <c r="AI475" s="150"/>
      <c r="AJ475" s="150"/>
      <c r="AK475" s="150"/>
      <c r="AL475" s="150"/>
      <c r="AM475" s="150"/>
      <c r="AN475" s="150"/>
      <c r="AO475" s="150"/>
      <c r="AP475" s="150"/>
      <c r="AQ475" s="150"/>
      <c r="AR475" s="150"/>
      <c r="AS475" s="150"/>
      <c r="AT475" s="150"/>
      <c r="AU475" s="150"/>
      <c r="AV475" s="150"/>
      <c r="AW475" s="150"/>
      <c r="AX475" s="150"/>
      <c r="AY475" s="150"/>
      <c r="AZ475" s="150"/>
      <c r="BA475" s="150"/>
      <c r="BB475" s="150"/>
      <c r="BC475" s="150"/>
      <c r="BD475" s="150"/>
      <c r="BE475" s="150"/>
      <c r="BF475" s="150"/>
      <c r="BG475" s="150"/>
    </row>
    <row r="476" spans="1:59" ht="22.5" outlineLevel="1" x14ac:dyDescent="0.2">
      <c r="A476" s="151">
        <v>209</v>
      </c>
      <c r="B476" s="161" t="s">
        <v>787</v>
      </c>
      <c r="C476" s="182" t="s">
        <v>788</v>
      </c>
      <c r="D476" s="163" t="s">
        <v>127</v>
      </c>
      <c r="E476" s="167">
        <v>2</v>
      </c>
      <c r="F476" s="235"/>
      <c r="G476" s="172">
        <f>ROUND(E476*F476,2)</f>
        <v>0</v>
      </c>
      <c r="H476" s="172">
        <v>0</v>
      </c>
      <c r="I476" s="172">
        <f>ROUND(E476*H476,2)</f>
        <v>0</v>
      </c>
      <c r="J476" s="172">
        <v>4500</v>
      </c>
      <c r="K476" s="172">
        <f>ROUND(E476*J476,2)</f>
        <v>9000</v>
      </c>
      <c r="L476" s="172">
        <v>21</v>
      </c>
      <c r="M476" s="172">
        <f>G476*(1+L476/100)</f>
        <v>0</v>
      </c>
      <c r="N476" s="172">
        <v>2.48E-3</v>
      </c>
      <c r="O476" s="172">
        <f>ROUND(E476*N476,2)</f>
        <v>0</v>
      </c>
      <c r="P476" s="172">
        <v>0</v>
      </c>
      <c r="Q476" s="172">
        <f>ROUND(E476*P476,2)</f>
        <v>0</v>
      </c>
      <c r="R476" s="173" t="s">
        <v>789</v>
      </c>
      <c r="S476" s="172" t="s">
        <v>129</v>
      </c>
      <c r="T476" s="150"/>
      <c r="U476" s="150"/>
      <c r="V476" s="150"/>
      <c r="W476" s="150"/>
      <c r="X476" s="150"/>
      <c r="Y476" s="150"/>
      <c r="Z476" s="150"/>
      <c r="AA476" s="150"/>
      <c r="AB476" s="150"/>
      <c r="AC476" s="150"/>
      <c r="AD476" s="150" t="s">
        <v>142</v>
      </c>
      <c r="AE476" s="150"/>
      <c r="AF476" s="150"/>
      <c r="AG476" s="150"/>
      <c r="AH476" s="150"/>
      <c r="AI476" s="150"/>
      <c r="AJ476" s="150"/>
      <c r="AK476" s="150"/>
      <c r="AL476" s="150"/>
      <c r="AM476" s="150"/>
      <c r="AN476" s="150"/>
      <c r="AO476" s="150"/>
      <c r="AP476" s="150"/>
      <c r="AQ476" s="150"/>
      <c r="AR476" s="150"/>
      <c r="AS476" s="150"/>
      <c r="AT476" s="150"/>
      <c r="AU476" s="150"/>
      <c r="AV476" s="150"/>
      <c r="AW476" s="150"/>
      <c r="AX476" s="150"/>
      <c r="AY476" s="150"/>
      <c r="AZ476" s="150"/>
      <c r="BA476" s="150"/>
      <c r="BB476" s="150"/>
      <c r="BC476" s="150"/>
      <c r="BD476" s="150"/>
      <c r="BE476" s="150"/>
      <c r="BF476" s="150"/>
      <c r="BG476" s="150"/>
    </row>
    <row r="477" spans="1:59" outlineLevel="1" x14ac:dyDescent="0.2">
      <c r="A477" s="151"/>
      <c r="B477" s="161"/>
      <c r="C477" s="183" t="s">
        <v>790</v>
      </c>
      <c r="D477" s="164"/>
      <c r="E477" s="168">
        <v>2</v>
      </c>
      <c r="F477" s="172"/>
      <c r="G477" s="172"/>
      <c r="H477" s="172"/>
      <c r="I477" s="172"/>
      <c r="J477" s="172"/>
      <c r="K477" s="172"/>
      <c r="L477" s="172"/>
      <c r="M477" s="172"/>
      <c r="N477" s="172"/>
      <c r="O477" s="172"/>
      <c r="P477" s="172"/>
      <c r="Q477" s="172"/>
      <c r="R477" s="173"/>
      <c r="S477" s="172"/>
      <c r="T477" s="150"/>
      <c r="U477" s="150"/>
      <c r="V477" s="150"/>
      <c r="W477" s="150"/>
      <c r="X477" s="150"/>
      <c r="Y477" s="150"/>
      <c r="Z477" s="150"/>
      <c r="AA477" s="150"/>
      <c r="AB477" s="150"/>
      <c r="AC477" s="150"/>
      <c r="AD477" s="150" t="s">
        <v>130</v>
      </c>
      <c r="AE477" s="150"/>
      <c r="AF477" s="150"/>
      <c r="AG477" s="150"/>
      <c r="AH477" s="150"/>
      <c r="AI477" s="150"/>
      <c r="AJ477" s="150"/>
      <c r="AK477" s="150"/>
      <c r="AL477" s="150"/>
      <c r="AM477" s="150"/>
      <c r="AN477" s="150"/>
      <c r="AO477" s="150"/>
      <c r="AP477" s="150"/>
      <c r="AQ477" s="150"/>
      <c r="AR477" s="150"/>
      <c r="AS477" s="150"/>
      <c r="AT477" s="150"/>
      <c r="AU477" s="150"/>
      <c r="AV477" s="150"/>
      <c r="AW477" s="150"/>
      <c r="AX477" s="150"/>
      <c r="AY477" s="150"/>
      <c r="AZ477" s="150"/>
      <c r="BA477" s="150"/>
      <c r="BB477" s="150"/>
      <c r="BC477" s="150"/>
      <c r="BD477" s="150"/>
      <c r="BE477" s="150"/>
      <c r="BF477" s="150"/>
      <c r="BG477" s="150"/>
    </row>
    <row r="478" spans="1:59" outlineLevel="1" x14ac:dyDescent="0.2">
      <c r="A478" s="151">
        <v>210</v>
      </c>
      <c r="B478" s="161" t="s">
        <v>791</v>
      </c>
      <c r="C478" s="182" t="s">
        <v>792</v>
      </c>
      <c r="D478" s="163" t="s">
        <v>127</v>
      </c>
      <c r="E478" s="167">
        <v>4</v>
      </c>
      <c r="F478" s="235"/>
      <c r="G478" s="172">
        <f t="shared" ref="G478:G492" si="24">ROUND(E478*F478,2)</f>
        <v>0</v>
      </c>
      <c r="H478" s="172">
        <v>0</v>
      </c>
      <c r="I478" s="172">
        <f t="shared" ref="I478:I492" si="25">ROUND(E478*H478,2)</f>
        <v>0</v>
      </c>
      <c r="J478" s="172">
        <v>956</v>
      </c>
      <c r="K478" s="172">
        <f t="shared" ref="K478:K492" si="26">ROUND(E478*J478,2)</f>
        <v>3824</v>
      </c>
      <c r="L478" s="172">
        <v>21</v>
      </c>
      <c r="M478" s="172">
        <f t="shared" ref="M478:M492" si="27">G478*(1+L478/100)</f>
        <v>0</v>
      </c>
      <c r="N478" s="172">
        <v>8.9999999999999998E-4</v>
      </c>
      <c r="O478" s="172">
        <f t="shared" ref="O478:O492" si="28">ROUND(E478*N478,2)</f>
        <v>0</v>
      </c>
      <c r="P478" s="172">
        <v>0</v>
      </c>
      <c r="Q478" s="172">
        <f t="shared" ref="Q478:Q492" si="29">ROUND(E478*P478,2)</f>
        <v>0</v>
      </c>
      <c r="R478" s="173" t="s">
        <v>789</v>
      </c>
      <c r="S478" s="172" t="s">
        <v>129</v>
      </c>
      <c r="T478" s="150"/>
      <c r="U478" s="150"/>
      <c r="V478" s="150"/>
      <c r="W478" s="150"/>
      <c r="X478" s="150"/>
      <c r="Y478" s="150"/>
      <c r="Z478" s="150"/>
      <c r="AA478" s="150"/>
      <c r="AB478" s="150"/>
      <c r="AC478" s="150"/>
      <c r="AD478" s="150" t="s">
        <v>130</v>
      </c>
      <c r="AE478" s="150"/>
      <c r="AF478" s="150"/>
      <c r="AG478" s="150"/>
      <c r="AH478" s="150"/>
      <c r="AI478" s="150"/>
      <c r="AJ478" s="150"/>
      <c r="AK478" s="150"/>
      <c r="AL478" s="150"/>
      <c r="AM478" s="150"/>
      <c r="AN478" s="150"/>
      <c r="AO478" s="150"/>
      <c r="AP478" s="150"/>
      <c r="AQ478" s="150"/>
      <c r="AR478" s="150"/>
      <c r="AS478" s="150"/>
      <c r="AT478" s="150"/>
      <c r="AU478" s="150"/>
      <c r="AV478" s="150"/>
      <c r="AW478" s="150"/>
      <c r="AX478" s="150"/>
      <c r="AY478" s="150"/>
      <c r="AZ478" s="150"/>
      <c r="BA478" s="150"/>
      <c r="BB478" s="150"/>
      <c r="BC478" s="150"/>
      <c r="BD478" s="150"/>
      <c r="BE478" s="150"/>
      <c r="BF478" s="150"/>
      <c r="BG478" s="150"/>
    </row>
    <row r="479" spans="1:59" outlineLevel="1" x14ac:dyDescent="0.2">
      <c r="A479" s="151">
        <v>211</v>
      </c>
      <c r="B479" s="161" t="s">
        <v>793</v>
      </c>
      <c r="C479" s="182" t="s">
        <v>794</v>
      </c>
      <c r="D479" s="163" t="s">
        <v>127</v>
      </c>
      <c r="E479" s="167">
        <v>8</v>
      </c>
      <c r="F479" s="235"/>
      <c r="G479" s="172">
        <f t="shared" si="24"/>
        <v>0</v>
      </c>
      <c r="H479" s="172">
        <v>0</v>
      </c>
      <c r="I479" s="172">
        <f t="shared" si="25"/>
        <v>0</v>
      </c>
      <c r="J479" s="172">
        <v>519</v>
      </c>
      <c r="K479" s="172">
        <f t="shared" si="26"/>
        <v>4152</v>
      </c>
      <c r="L479" s="172">
        <v>21</v>
      </c>
      <c r="M479" s="172">
        <f t="shared" si="27"/>
        <v>0</v>
      </c>
      <c r="N479" s="172">
        <v>0</v>
      </c>
      <c r="O479" s="172">
        <f t="shared" si="28"/>
        <v>0</v>
      </c>
      <c r="P479" s="172">
        <v>0</v>
      </c>
      <c r="Q479" s="172">
        <f t="shared" si="29"/>
        <v>0</v>
      </c>
      <c r="R479" s="173" t="s">
        <v>789</v>
      </c>
      <c r="S479" s="172" t="s">
        <v>129</v>
      </c>
      <c r="T479" s="150"/>
      <c r="U479" s="150"/>
      <c r="V479" s="150"/>
      <c r="W479" s="150"/>
      <c r="X479" s="150"/>
      <c r="Y479" s="150"/>
      <c r="Z479" s="150"/>
      <c r="AA479" s="150"/>
      <c r="AB479" s="150"/>
      <c r="AC479" s="150"/>
      <c r="AD479" s="150" t="s">
        <v>130</v>
      </c>
      <c r="AE479" s="150"/>
      <c r="AF479" s="150"/>
      <c r="AG479" s="150"/>
      <c r="AH479" s="150"/>
      <c r="AI479" s="150"/>
      <c r="AJ479" s="150"/>
      <c r="AK479" s="150"/>
      <c r="AL479" s="150"/>
      <c r="AM479" s="150"/>
      <c r="AN479" s="150"/>
      <c r="AO479" s="150"/>
      <c r="AP479" s="150"/>
      <c r="AQ479" s="150"/>
      <c r="AR479" s="150"/>
      <c r="AS479" s="150"/>
      <c r="AT479" s="150"/>
      <c r="AU479" s="150"/>
      <c r="AV479" s="150"/>
      <c r="AW479" s="150"/>
      <c r="AX479" s="150"/>
      <c r="AY479" s="150"/>
      <c r="AZ479" s="150"/>
      <c r="BA479" s="150"/>
      <c r="BB479" s="150"/>
      <c r="BC479" s="150"/>
      <c r="BD479" s="150"/>
      <c r="BE479" s="150"/>
      <c r="BF479" s="150"/>
      <c r="BG479" s="150"/>
    </row>
    <row r="480" spans="1:59" outlineLevel="1" x14ac:dyDescent="0.2">
      <c r="A480" s="151">
        <v>212</v>
      </c>
      <c r="B480" s="161" t="s">
        <v>795</v>
      </c>
      <c r="C480" s="182" t="s">
        <v>796</v>
      </c>
      <c r="D480" s="163" t="s">
        <v>127</v>
      </c>
      <c r="E480" s="167">
        <v>1</v>
      </c>
      <c r="F480" s="235"/>
      <c r="G480" s="172">
        <f t="shared" si="24"/>
        <v>0</v>
      </c>
      <c r="H480" s="172">
        <v>0</v>
      </c>
      <c r="I480" s="172">
        <f t="shared" si="25"/>
        <v>0</v>
      </c>
      <c r="J480" s="172">
        <v>1768</v>
      </c>
      <c r="K480" s="172">
        <f t="shared" si="26"/>
        <v>1768</v>
      </c>
      <c r="L480" s="172">
        <v>21</v>
      </c>
      <c r="M480" s="172">
        <f t="shared" si="27"/>
        <v>0</v>
      </c>
      <c r="N480" s="172">
        <v>0</v>
      </c>
      <c r="O480" s="172">
        <f t="shared" si="28"/>
        <v>0</v>
      </c>
      <c r="P480" s="172">
        <v>0</v>
      </c>
      <c r="Q480" s="172">
        <f t="shared" si="29"/>
        <v>0</v>
      </c>
      <c r="R480" s="173" t="s">
        <v>789</v>
      </c>
      <c r="S480" s="172" t="s">
        <v>129</v>
      </c>
      <c r="T480" s="150"/>
      <c r="U480" s="150"/>
      <c r="V480" s="150"/>
      <c r="W480" s="150"/>
      <c r="X480" s="150"/>
      <c r="Y480" s="150"/>
      <c r="Z480" s="150"/>
      <c r="AA480" s="150"/>
      <c r="AB480" s="150"/>
      <c r="AC480" s="150"/>
      <c r="AD480" s="150" t="s">
        <v>130</v>
      </c>
      <c r="AE480" s="150"/>
      <c r="AF480" s="150"/>
      <c r="AG480" s="150"/>
      <c r="AH480" s="150"/>
      <c r="AI480" s="150"/>
      <c r="AJ480" s="150"/>
      <c r="AK480" s="150"/>
      <c r="AL480" s="150"/>
      <c r="AM480" s="150"/>
      <c r="AN480" s="150"/>
      <c r="AO480" s="150"/>
      <c r="AP480" s="150"/>
      <c r="AQ480" s="150"/>
      <c r="AR480" s="150"/>
      <c r="AS480" s="150"/>
      <c r="AT480" s="150"/>
      <c r="AU480" s="150"/>
      <c r="AV480" s="150"/>
      <c r="AW480" s="150"/>
      <c r="AX480" s="150"/>
      <c r="AY480" s="150"/>
      <c r="AZ480" s="150"/>
      <c r="BA480" s="150"/>
      <c r="BB480" s="150"/>
      <c r="BC480" s="150"/>
      <c r="BD480" s="150"/>
      <c r="BE480" s="150"/>
      <c r="BF480" s="150"/>
      <c r="BG480" s="150"/>
    </row>
    <row r="481" spans="1:59" ht="22.5" outlineLevel="1" x14ac:dyDescent="0.2">
      <c r="A481" s="151">
        <v>213</v>
      </c>
      <c r="B481" s="161" t="s">
        <v>797</v>
      </c>
      <c r="C481" s="182" t="s">
        <v>798</v>
      </c>
      <c r="D481" s="163" t="s">
        <v>127</v>
      </c>
      <c r="E481" s="167">
        <v>1</v>
      </c>
      <c r="F481" s="235"/>
      <c r="G481" s="172">
        <f t="shared" si="24"/>
        <v>0</v>
      </c>
      <c r="H481" s="172">
        <v>0</v>
      </c>
      <c r="I481" s="172">
        <f t="shared" si="25"/>
        <v>0</v>
      </c>
      <c r="J481" s="172">
        <v>24000</v>
      </c>
      <c r="K481" s="172">
        <f t="shared" si="26"/>
        <v>24000</v>
      </c>
      <c r="L481" s="172">
        <v>21</v>
      </c>
      <c r="M481" s="172">
        <f t="shared" si="27"/>
        <v>0</v>
      </c>
      <c r="N481" s="172">
        <v>2.5000000000000001E-2</v>
      </c>
      <c r="O481" s="172">
        <f t="shared" si="28"/>
        <v>0.03</v>
      </c>
      <c r="P481" s="172">
        <v>0</v>
      </c>
      <c r="Q481" s="172">
        <f t="shared" si="29"/>
        <v>0</v>
      </c>
      <c r="R481" s="173"/>
      <c r="S481" s="172" t="s">
        <v>163</v>
      </c>
      <c r="T481" s="150"/>
      <c r="U481" s="150"/>
      <c r="V481" s="150"/>
      <c r="W481" s="150"/>
      <c r="X481" s="150"/>
      <c r="Y481" s="150"/>
      <c r="Z481" s="150"/>
      <c r="AA481" s="150"/>
      <c r="AB481" s="150"/>
      <c r="AC481" s="150"/>
      <c r="AD481" s="150" t="s">
        <v>130</v>
      </c>
      <c r="AE481" s="150"/>
      <c r="AF481" s="150"/>
      <c r="AG481" s="150"/>
      <c r="AH481" s="150"/>
      <c r="AI481" s="150"/>
      <c r="AJ481" s="150"/>
      <c r="AK481" s="150"/>
      <c r="AL481" s="150"/>
      <c r="AM481" s="150"/>
      <c r="AN481" s="150"/>
      <c r="AO481" s="150"/>
      <c r="AP481" s="150"/>
      <c r="AQ481" s="150"/>
      <c r="AR481" s="150"/>
      <c r="AS481" s="150"/>
      <c r="AT481" s="150"/>
      <c r="AU481" s="150"/>
      <c r="AV481" s="150"/>
      <c r="AW481" s="150"/>
      <c r="AX481" s="150"/>
      <c r="AY481" s="150"/>
      <c r="AZ481" s="150"/>
      <c r="BA481" s="150"/>
      <c r="BB481" s="150"/>
      <c r="BC481" s="150"/>
      <c r="BD481" s="150"/>
      <c r="BE481" s="150"/>
      <c r="BF481" s="150"/>
      <c r="BG481" s="150"/>
    </row>
    <row r="482" spans="1:59" outlineLevel="1" x14ac:dyDescent="0.2">
      <c r="A482" s="151">
        <v>214</v>
      </c>
      <c r="B482" s="161" t="s">
        <v>799</v>
      </c>
      <c r="C482" s="182" t="s">
        <v>800</v>
      </c>
      <c r="D482" s="163" t="s">
        <v>127</v>
      </c>
      <c r="E482" s="167">
        <v>1</v>
      </c>
      <c r="F482" s="235"/>
      <c r="G482" s="172">
        <f t="shared" si="24"/>
        <v>0</v>
      </c>
      <c r="H482" s="172">
        <v>0</v>
      </c>
      <c r="I482" s="172">
        <f t="shared" si="25"/>
        <v>0</v>
      </c>
      <c r="J482" s="172">
        <v>600</v>
      </c>
      <c r="K482" s="172">
        <f t="shared" si="26"/>
        <v>600</v>
      </c>
      <c r="L482" s="172">
        <v>21</v>
      </c>
      <c r="M482" s="172">
        <f t="shared" si="27"/>
        <v>0</v>
      </c>
      <c r="N482" s="172">
        <v>2.0000000000000002E-5</v>
      </c>
      <c r="O482" s="172">
        <f t="shared" si="28"/>
        <v>0</v>
      </c>
      <c r="P482" s="172">
        <v>0</v>
      </c>
      <c r="Q482" s="172">
        <f t="shared" si="29"/>
        <v>0</v>
      </c>
      <c r="R482" s="173"/>
      <c r="S482" s="172" t="s">
        <v>163</v>
      </c>
      <c r="T482" s="150"/>
      <c r="U482" s="150"/>
      <c r="V482" s="150"/>
      <c r="W482" s="150"/>
      <c r="X482" s="150"/>
      <c r="Y482" s="150"/>
      <c r="Z482" s="150"/>
      <c r="AA482" s="150"/>
      <c r="AB482" s="150"/>
      <c r="AC482" s="150"/>
      <c r="AD482" s="150" t="s">
        <v>130</v>
      </c>
      <c r="AE482" s="150"/>
      <c r="AF482" s="150"/>
      <c r="AG482" s="150"/>
      <c r="AH482" s="150"/>
      <c r="AI482" s="150"/>
      <c r="AJ482" s="150"/>
      <c r="AK482" s="150"/>
      <c r="AL482" s="150"/>
      <c r="AM482" s="150"/>
      <c r="AN482" s="150"/>
      <c r="AO482" s="150"/>
      <c r="AP482" s="150"/>
      <c r="AQ482" s="150"/>
      <c r="AR482" s="150"/>
      <c r="AS482" s="150"/>
      <c r="AT482" s="150"/>
      <c r="AU482" s="150"/>
      <c r="AV482" s="150"/>
      <c r="AW482" s="150"/>
      <c r="AX482" s="150"/>
      <c r="AY482" s="150"/>
      <c r="AZ482" s="150"/>
      <c r="BA482" s="150"/>
      <c r="BB482" s="150"/>
      <c r="BC482" s="150"/>
      <c r="BD482" s="150"/>
      <c r="BE482" s="150"/>
      <c r="BF482" s="150"/>
      <c r="BG482" s="150"/>
    </row>
    <row r="483" spans="1:59" outlineLevel="1" x14ac:dyDescent="0.2">
      <c r="A483" s="151">
        <v>215</v>
      </c>
      <c r="B483" s="161" t="s">
        <v>801</v>
      </c>
      <c r="C483" s="182" t="s">
        <v>802</v>
      </c>
      <c r="D483" s="163" t="s">
        <v>127</v>
      </c>
      <c r="E483" s="167">
        <v>1</v>
      </c>
      <c r="F483" s="235"/>
      <c r="G483" s="172">
        <f t="shared" si="24"/>
        <v>0</v>
      </c>
      <c r="H483" s="172">
        <v>0</v>
      </c>
      <c r="I483" s="172">
        <f t="shared" si="25"/>
        <v>0</v>
      </c>
      <c r="J483" s="172">
        <v>1100</v>
      </c>
      <c r="K483" s="172">
        <f t="shared" si="26"/>
        <v>1100</v>
      </c>
      <c r="L483" s="172">
        <v>21</v>
      </c>
      <c r="M483" s="172">
        <f t="shared" si="27"/>
        <v>0</v>
      </c>
      <c r="N483" s="172">
        <v>0</v>
      </c>
      <c r="O483" s="172">
        <f t="shared" si="28"/>
        <v>0</v>
      </c>
      <c r="P483" s="172">
        <v>0</v>
      </c>
      <c r="Q483" s="172">
        <f t="shared" si="29"/>
        <v>0</v>
      </c>
      <c r="R483" s="173"/>
      <c r="S483" s="172" t="s">
        <v>163</v>
      </c>
      <c r="T483" s="150"/>
      <c r="U483" s="150"/>
      <c r="V483" s="150"/>
      <c r="W483" s="150"/>
      <c r="X483" s="150"/>
      <c r="Y483" s="150"/>
      <c r="Z483" s="150"/>
      <c r="AA483" s="150"/>
      <c r="AB483" s="150"/>
      <c r="AC483" s="150"/>
      <c r="AD483" s="150" t="s">
        <v>266</v>
      </c>
      <c r="AE483" s="150"/>
      <c r="AF483" s="150"/>
      <c r="AG483" s="150"/>
      <c r="AH483" s="150"/>
      <c r="AI483" s="150"/>
      <c r="AJ483" s="150"/>
      <c r="AK483" s="150"/>
      <c r="AL483" s="150"/>
      <c r="AM483" s="150"/>
      <c r="AN483" s="150"/>
      <c r="AO483" s="150"/>
      <c r="AP483" s="150"/>
      <c r="AQ483" s="150"/>
      <c r="AR483" s="150"/>
      <c r="AS483" s="150"/>
      <c r="AT483" s="150"/>
      <c r="AU483" s="150"/>
      <c r="AV483" s="150"/>
      <c r="AW483" s="150"/>
      <c r="AX483" s="150"/>
      <c r="AY483" s="150"/>
      <c r="AZ483" s="150"/>
      <c r="BA483" s="150"/>
      <c r="BB483" s="150"/>
      <c r="BC483" s="150"/>
      <c r="BD483" s="150"/>
      <c r="BE483" s="150"/>
      <c r="BF483" s="150"/>
      <c r="BG483" s="150"/>
    </row>
    <row r="484" spans="1:59" outlineLevel="1" x14ac:dyDescent="0.2">
      <c r="A484" s="151">
        <v>216</v>
      </c>
      <c r="B484" s="161" t="s">
        <v>803</v>
      </c>
      <c r="C484" s="182" t="s">
        <v>804</v>
      </c>
      <c r="D484" s="163" t="s">
        <v>127</v>
      </c>
      <c r="E484" s="167">
        <v>1</v>
      </c>
      <c r="F484" s="235"/>
      <c r="G484" s="172">
        <f t="shared" si="24"/>
        <v>0</v>
      </c>
      <c r="H484" s="172">
        <v>2975</v>
      </c>
      <c r="I484" s="172">
        <f t="shared" si="25"/>
        <v>2975</v>
      </c>
      <c r="J484" s="172">
        <v>0</v>
      </c>
      <c r="K484" s="172">
        <f t="shared" si="26"/>
        <v>0</v>
      </c>
      <c r="L484" s="172">
        <v>21</v>
      </c>
      <c r="M484" s="172">
        <f t="shared" si="27"/>
        <v>0</v>
      </c>
      <c r="N484" s="172">
        <v>1.4999999999999999E-2</v>
      </c>
      <c r="O484" s="172">
        <f t="shared" si="28"/>
        <v>0.02</v>
      </c>
      <c r="P484" s="172">
        <v>0</v>
      </c>
      <c r="Q484" s="172">
        <f t="shared" si="29"/>
        <v>0</v>
      </c>
      <c r="R484" s="173"/>
      <c r="S484" s="172" t="s">
        <v>163</v>
      </c>
      <c r="T484" s="150"/>
      <c r="U484" s="150"/>
      <c r="V484" s="150"/>
      <c r="W484" s="150"/>
      <c r="X484" s="150"/>
      <c r="Y484" s="150"/>
      <c r="Z484" s="150"/>
      <c r="AA484" s="150"/>
      <c r="AB484" s="150"/>
      <c r="AC484" s="150"/>
      <c r="AD484" s="150" t="s">
        <v>266</v>
      </c>
      <c r="AE484" s="150"/>
      <c r="AF484" s="150"/>
      <c r="AG484" s="150"/>
      <c r="AH484" s="150"/>
      <c r="AI484" s="150"/>
      <c r="AJ484" s="150"/>
      <c r="AK484" s="150"/>
      <c r="AL484" s="150"/>
      <c r="AM484" s="150"/>
      <c r="AN484" s="150"/>
      <c r="AO484" s="150"/>
      <c r="AP484" s="150"/>
      <c r="AQ484" s="150"/>
      <c r="AR484" s="150"/>
      <c r="AS484" s="150"/>
      <c r="AT484" s="150"/>
      <c r="AU484" s="150"/>
      <c r="AV484" s="150"/>
      <c r="AW484" s="150"/>
      <c r="AX484" s="150"/>
      <c r="AY484" s="150"/>
      <c r="AZ484" s="150"/>
      <c r="BA484" s="150"/>
      <c r="BB484" s="150"/>
      <c r="BC484" s="150"/>
      <c r="BD484" s="150"/>
      <c r="BE484" s="150"/>
      <c r="BF484" s="150"/>
      <c r="BG484" s="150"/>
    </row>
    <row r="485" spans="1:59" outlineLevel="1" x14ac:dyDescent="0.2">
      <c r="A485" s="151">
        <v>217</v>
      </c>
      <c r="B485" s="161" t="s">
        <v>805</v>
      </c>
      <c r="C485" s="182" t="s">
        <v>806</v>
      </c>
      <c r="D485" s="163" t="s">
        <v>127</v>
      </c>
      <c r="E485" s="167">
        <v>2</v>
      </c>
      <c r="F485" s="235"/>
      <c r="G485" s="172">
        <f t="shared" si="24"/>
        <v>0</v>
      </c>
      <c r="H485" s="172">
        <v>6500</v>
      </c>
      <c r="I485" s="172">
        <f t="shared" si="25"/>
        <v>13000</v>
      </c>
      <c r="J485" s="172">
        <v>0</v>
      </c>
      <c r="K485" s="172">
        <f t="shared" si="26"/>
        <v>0</v>
      </c>
      <c r="L485" s="172">
        <v>21</v>
      </c>
      <c r="M485" s="172">
        <f t="shared" si="27"/>
        <v>0</v>
      </c>
      <c r="N485" s="172">
        <v>0.03</v>
      </c>
      <c r="O485" s="172">
        <f t="shared" si="28"/>
        <v>0.06</v>
      </c>
      <c r="P485" s="172">
        <v>0</v>
      </c>
      <c r="Q485" s="172">
        <f t="shared" si="29"/>
        <v>0</v>
      </c>
      <c r="R485" s="173"/>
      <c r="S485" s="172" t="s">
        <v>163</v>
      </c>
      <c r="T485" s="150"/>
      <c r="U485" s="150"/>
      <c r="V485" s="150"/>
      <c r="W485" s="150"/>
      <c r="X485" s="150"/>
      <c r="Y485" s="150"/>
      <c r="Z485" s="150"/>
      <c r="AA485" s="150"/>
      <c r="AB485" s="150"/>
      <c r="AC485" s="150"/>
      <c r="AD485" s="150" t="s">
        <v>266</v>
      </c>
      <c r="AE485" s="150"/>
      <c r="AF485" s="150"/>
      <c r="AG485" s="150"/>
      <c r="AH485" s="150"/>
      <c r="AI485" s="150"/>
      <c r="AJ485" s="150"/>
      <c r="AK485" s="150"/>
      <c r="AL485" s="150"/>
      <c r="AM485" s="150"/>
      <c r="AN485" s="150"/>
      <c r="AO485" s="150"/>
      <c r="AP485" s="150"/>
      <c r="AQ485" s="150"/>
      <c r="AR485" s="150"/>
      <c r="AS485" s="150"/>
      <c r="AT485" s="150"/>
      <c r="AU485" s="150"/>
      <c r="AV485" s="150"/>
      <c r="AW485" s="150"/>
      <c r="AX485" s="150"/>
      <c r="AY485" s="150"/>
      <c r="AZ485" s="150"/>
      <c r="BA485" s="150"/>
      <c r="BB485" s="150"/>
      <c r="BC485" s="150"/>
      <c r="BD485" s="150"/>
      <c r="BE485" s="150"/>
      <c r="BF485" s="150"/>
      <c r="BG485" s="150"/>
    </row>
    <row r="486" spans="1:59" outlineLevel="1" x14ac:dyDescent="0.2">
      <c r="A486" s="151">
        <v>218</v>
      </c>
      <c r="B486" s="161" t="s">
        <v>807</v>
      </c>
      <c r="C486" s="182" t="s">
        <v>808</v>
      </c>
      <c r="D486" s="163" t="s">
        <v>127</v>
      </c>
      <c r="E486" s="167">
        <v>1</v>
      </c>
      <c r="F486" s="235"/>
      <c r="G486" s="172">
        <f t="shared" si="24"/>
        <v>0</v>
      </c>
      <c r="H486" s="172">
        <v>18500</v>
      </c>
      <c r="I486" s="172">
        <f t="shared" si="25"/>
        <v>18500</v>
      </c>
      <c r="J486" s="172">
        <v>0</v>
      </c>
      <c r="K486" s="172">
        <f t="shared" si="26"/>
        <v>0</v>
      </c>
      <c r="L486" s="172">
        <v>21</v>
      </c>
      <c r="M486" s="172">
        <f t="shared" si="27"/>
        <v>0</v>
      </c>
      <c r="N486" s="172">
        <v>2.5000000000000001E-2</v>
      </c>
      <c r="O486" s="172">
        <f t="shared" si="28"/>
        <v>0.03</v>
      </c>
      <c r="P486" s="172">
        <v>0</v>
      </c>
      <c r="Q486" s="172">
        <f t="shared" si="29"/>
        <v>0</v>
      </c>
      <c r="R486" s="173"/>
      <c r="S486" s="172" t="s">
        <v>163</v>
      </c>
      <c r="T486" s="150"/>
      <c r="U486" s="150"/>
      <c r="V486" s="150"/>
      <c r="W486" s="150"/>
      <c r="X486" s="150"/>
      <c r="Y486" s="150"/>
      <c r="Z486" s="150"/>
      <c r="AA486" s="150"/>
      <c r="AB486" s="150"/>
      <c r="AC486" s="150"/>
      <c r="AD486" s="150" t="s">
        <v>266</v>
      </c>
      <c r="AE486" s="150"/>
      <c r="AF486" s="150"/>
      <c r="AG486" s="150"/>
      <c r="AH486" s="150"/>
      <c r="AI486" s="150"/>
      <c r="AJ486" s="150"/>
      <c r="AK486" s="150"/>
      <c r="AL486" s="150"/>
      <c r="AM486" s="150"/>
      <c r="AN486" s="150"/>
      <c r="AO486" s="150"/>
      <c r="AP486" s="150"/>
      <c r="AQ486" s="150"/>
      <c r="AR486" s="150"/>
      <c r="AS486" s="150"/>
      <c r="AT486" s="150"/>
      <c r="AU486" s="150"/>
      <c r="AV486" s="150"/>
      <c r="AW486" s="150"/>
      <c r="AX486" s="150"/>
      <c r="AY486" s="150"/>
      <c r="AZ486" s="150"/>
      <c r="BA486" s="150"/>
      <c r="BB486" s="150"/>
      <c r="BC486" s="150"/>
      <c r="BD486" s="150"/>
      <c r="BE486" s="150"/>
      <c r="BF486" s="150"/>
      <c r="BG486" s="150"/>
    </row>
    <row r="487" spans="1:59" outlineLevel="1" x14ac:dyDescent="0.2">
      <c r="A487" s="151">
        <v>219</v>
      </c>
      <c r="B487" s="161" t="s">
        <v>809</v>
      </c>
      <c r="C487" s="182" t="s">
        <v>810</v>
      </c>
      <c r="D487" s="163" t="s">
        <v>127</v>
      </c>
      <c r="E487" s="167">
        <v>1</v>
      </c>
      <c r="F487" s="235"/>
      <c r="G487" s="172">
        <f t="shared" si="24"/>
        <v>0</v>
      </c>
      <c r="H487" s="172">
        <v>26000</v>
      </c>
      <c r="I487" s="172">
        <f t="shared" si="25"/>
        <v>26000</v>
      </c>
      <c r="J487" s="172">
        <v>0</v>
      </c>
      <c r="K487" s="172">
        <f t="shared" si="26"/>
        <v>0</v>
      </c>
      <c r="L487" s="172">
        <v>21</v>
      </c>
      <c r="M487" s="172">
        <f t="shared" si="27"/>
        <v>0</v>
      </c>
      <c r="N487" s="172">
        <v>0</v>
      </c>
      <c r="O487" s="172">
        <f t="shared" si="28"/>
        <v>0</v>
      </c>
      <c r="P487" s="172">
        <v>0</v>
      </c>
      <c r="Q487" s="172">
        <f t="shared" si="29"/>
        <v>0</v>
      </c>
      <c r="R487" s="173"/>
      <c r="S487" s="172" t="s">
        <v>163</v>
      </c>
      <c r="T487" s="150"/>
      <c r="U487" s="150"/>
      <c r="V487" s="150"/>
      <c r="W487" s="150"/>
      <c r="X487" s="150"/>
      <c r="Y487" s="150"/>
      <c r="Z487" s="150"/>
      <c r="AA487" s="150"/>
      <c r="AB487" s="150"/>
      <c r="AC487" s="150"/>
      <c r="AD487" s="150" t="s">
        <v>266</v>
      </c>
      <c r="AE487" s="150"/>
      <c r="AF487" s="150"/>
      <c r="AG487" s="150"/>
      <c r="AH487" s="150"/>
      <c r="AI487" s="150"/>
      <c r="AJ487" s="150"/>
      <c r="AK487" s="150"/>
      <c r="AL487" s="150"/>
      <c r="AM487" s="150"/>
      <c r="AN487" s="150"/>
      <c r="AO487" s="150"/>
      <c r="AP487" s="150"/>
      <c r="AQ487" s="150"/>
      <c r="AR487" s="150"/>
      <c r="AS487" s="150"/>
      <c r="AT487" s="150"/>
      <c r="AU487" s="150"/>
      <c r="AV487" s="150"/>
      <c r="AW487" s="150"/>
      <c r="AX487" s="150"/>
      <c r="AY487" s="150"/>
      <c r="AZ487" s="150"/>
      <c r="BA487" s="150"/>
      <c r="BB487" s="150"/>
      <c r="BC487" s="150"/>
      <c r="BD487" s="150"/>
      <c r="BE487" s="150"/>
      <c r="BF487" s="150"/>
      <c r="BG487" s="150"/>
    </row>
    <row r="488" spans="1:59" ht="22.5" outlineLevel="1" x14ac:dyDescent="0.2">
      <c r="A488" s="151">
        <v>220</v>
      </c>
      <c r="B488" s="161" t="s">
        <v>811</v>
      </c>
      <c r="C488" s="182" t="s">
        <v>812</v>
      </c>
      <c r="D488" s="163" t="s">
        <v>127</v>
      </c>
      <c r="E488" s="167">
        <v>2</v>
      </c>
      <c r="F488" s="235"/>
      <c r="G488" s="172">
        <f t="shared" si="24"/>
        <v>0</v>
      </c>
      <c r="H488" s="172">
        <v>15000</v>
      </c>
      <c r="I488" s="172">
        <f t="shared" si="25"/>
        <v>30000</v>
      </c>
      <c r="J488" s="172">
        <v>0</v>
      </c>
      <c r="K488" s="172">
        <f t="shared" si="26"/>
        <v>0</v>
      </c>
      <c r="L488" s="172">
        <v>21</v>
      </c>
      <c r="M488" s="172">
        <f t="shared" si="27"/>
        <v>0</v>
      </c>
      <c r="N488" s="172">
        <v>1.2999999999999999E-2</v>
      </c>
      <c r="O488" s="172">
        <f t="shared" si="28"/>
        <v>0.03</v>
      </c>
      <c r="P488" s="172">
        <v>0</v>
      </c>
      <c r="Q488" s="172">
        <f t="shared" si="29"/>
        <v>0</v>
      </c>
      <c r="R488" s="173" t="s">
        <v>265</v>
      </c>
      <c r="S488" s="172" t="s">
        <v>129</v>
      </c>
      <c r="T488" s="150"/>
      <c r="U488" s="150"/>
      <c r="V488" s="150"/>
      <c r="W488" s="150"/>
      <c r="X488" s="150"/>
      <c r="Y488" s="150"/>
      <c r="Z488" s="150"/>
      <c r="AA488" s="150"/>
      <c r="AB488" s="150"/>
      <c r="AC488" s="150"/>
      <c r="AD488" s="150" t="s">
        <v>266</v>
      </c>
      <c r="AE488" s="150"/>
      <c r="AF488" s="150"/>
      <c r="AG488" s="150"/>
      <c r="AH488" s="150"/>
      <c r="AI488" s="150"/>
      <c r="AJ488" s="150"/>
      <c r="AK488" s="150"/>
      <c r="AL488" s="150"/>
      <c r="AM488" s="150"/>
      <c r="AN488" s="150"/>
      <c r="AO488" s="150"/>
      <c r="AP488" s="150"/>
      <c r="AQ488" s="150"/>
      <c r="AR488" s="150"/>
      <c r="AS488" s="150"/>
      <c r="AT488" s="150"/>
      <c r="AU488" s="150"/>
      <c r="AV488" s="150"/>
      <c r="AW488" s="150"/>
      <c r="AX488" s="150"/>
      <c r="AY488" s="150"/>
      <c r="AZ488" s="150"/>
      <c r="BA488" s="150"/>
      <c r="BB488" s="150"/>
      <c r="BC488" s="150"/>
      <c r="BD488" s="150"/>
      <c r="BE488" s="150"/>
      <c r="BF488" s="150"/>
      <c r="BG488" s="150"/>
    </row>
    <row r="489" spans="1:59" outlineLevel="1" x14ac:dyDescent="0.2">
      <c r="A489" s="151">
        <v>221</v>
      </c>
      <c r="B489" s="161" t="s">
        <v>813</v>
      </c>
      <c r="C489" s="182" t="s">
        <v>814</v>
      </c>
      <c r="D489" s="163" t="s">
        <v>127</v>
      </c>
      <c r="E489" s="167">
        <v>4</v>
      </c>
      <c r="F489" s="235"/>
      <c r="G489" s="172">
        <f t="shared" si="24"/>
        <v>0</v>
      </c>
      <c r="H489" s="172">
        <v>1273</v>
      </c>
      <c r="I489" s="172">
        <f t="shared" si="25"/>
        <v>5092</v>
      </c>
      <c r="J489" s="172">
        <v>0</v>
      </c>
      <c r="K489" s="172">
        <f t="shared" si="26"/>
        <v>0</v>
      </c>
      <c r="L489" s="172">
        <v>21</v>
      </c>
      <c r="M489" s="172">
        <f t="shared" si="27"/>
        <v>0</v>
      </c>
      <c r="N489" s="172">
        <v>1.55E-2</v>
      </c>
      <c r="O489" s="172">
        <f t="shared" si="28"/>
        <v>0.06</v>
      </c>
      <c r="P489" s="172">
        <v>0</v>
      </c>
      <c r="Q489" s="172">
        <f t="shared" si="29"/>
        <v>0</v>
      </c>
      <c r="R489" s="173" t="s">
        <v>265</v>
      </c>
      <c r="S489" s="172" t="s">
        <v>129</v>
      </c>
      <c r="T489" s="150"/>
      <c r="U489" s="150"/>
      <c r="V489" s="150"/>
      <c r="W489" s="150"/>
      <c r="X489" s="150"/>
      <c r="Y489" s="150"/>
      <c r="Z489" s="150"/>
      <c r="AA489" s="150"/>
      <c r="AB489" s="150"/>
      <c r="AC489" s="150"/>
      <c r="AD489" s="150" t="s">
        <v>266</v>
      </c>
      <c r="AE489" s="150"/>
      <c r="AF489" s="150"/>
      <c r="AG489" s="150"/>
      <c r="AH489" s="150"/>
      <c r="AI489" s="150"/>
      <c r="AJ489" s="150"/>
      <c r="AK489" s="150"/>
      <c r="AL489" s="150"/>
      <c r="AM489" s="150"/>
      <c r="AN489" s="150"/>
      <c r="AO489" s="150"/>
      <c r="AP489" s="150"/>
      <c r="AQ489" s="150"/>
      <c r="AR489" s="150"/>
      <c r="AS489" s="150"/>
      <c r="AT489" s="150"/>
      <c r="AU489" s="150"/>
      <c r="AV489" s="150"/>
      <c r="AW489" s="150"/>
      <c r="AX489" s="150"/>
      <c r="AY489" s="150"/>
      <c r="AZ489" s="150"/>
      <c r="BA489" s="150"/>
      <c r="BB489" s="150"/>
      <c r="BC489" s="150"/>
      <c r="BD489" s="150"/>
      <c r="BE489" s="150"/>
      <c r="BF489" s="150"/>
      <c r="BG489" s="150"/>
    </row>
    <row r="490" spans="1:59" outlineLevel="1" x14ac:dyDescent="0.2">
      <c r="A490" s="151">
        <v>222</v>
      </c>
      <c r="B490" s="161" t="s">
        <v>815</v>
      </c>
      <c r="C490" s="182" t="s">
        <v>816</v>
      </c>
      <c r="D490" s="163" t="s">
        <v>127</v>
      </c>
      <c r="E490" s="167">
        <v>3</v>
      </c>
      <c r="F490" s="235"/>
      <c r="G490" s="172">
        <f t="shared" si="24"/>
        <v>0</v>
      </c>
      <c r="H490" s="172">
        <v>2200</v>
      </c>
      <c r="I490" s="172">
        <f t="shared" si="25"/>
        <v>6600</v>
      </c>
      <c r="J490" s="172">
        <v>0</v>
      </c>
      <c r="K490" s="172">
        <f t="shared" si="26"/>
        <v>0</v>
      </c>
      <c r="L490" s="172">
        <v>21</v>
      </c>
      <c r="M490" s="172">
        <f t="shared" si="27"/>
        <v>0</v>
      </c>
      <c r="N490" s="172">
        <v>1.6E-2</v>
      </c>
      <c r="O490" s="172">
        <f t="shared" si="28"/>
        <v>0.05</v>
      </c>
      <c r="P490" s="172">
        <v>0</v>
      </c>
      <c r="Q490" s="172">
        <f t="shared" si="29"/>
        <v>0</v>
      </c>
      <c r="R490" s="173" t="s">
        <v>265</v>
      </c>
      <c r="S490" s="172" t="s">
        <v>129</v>
      </c>
      <c r="T490" s="150"/>
      <c r="U490" s="150"/>
      <c r="V490" s="150"/>
      <c r="W490" s="150"/>
      <c r="X490" s="150"/>
      <c r="Y490" s="150"/>
      <c r="Z490" s="150"/>
      <c r="AA490" s="150"/>
      <c r="AB490" s="150"/>
      <c r="AC490" s="150"/>
      <c r="AD490" s="150" t="s">
        <v>266</v>
      </c>
      <c r="AE490" s="150"/>
      <c r="AF490" s="150"/>
      <c r="AG490" s="150"/>
      <c r="AH490" s="150"/>
      <c r="AI490" s="150"/>
      <c r="AJ490" s="150"/>
      <c r="AK490" s="150"/>
      <c r="AL490" s="150"/>
      <c r="AM490" s="150"/>
      <c r="AN490" s="150"/>
      <c r="AO490" s="150"/>
      <c r="AP490" s="150"/>
      <c r="AQ490" s="150"/>
      <c r="AR490" s="150"/>
      <c r="AS490" s="150"/>
      <c r="AT490" s="150"/>
      <c r="AU490" s="150"/>
      <c r="AV490" s="150"/>
      <c r="AW490" s="150"/>
      <c r="AX490" s="150"/>
      <c r="AY490" s="150"/>
      <c r="AZ490" s="150"/>
      <c r="BA490" s="150"/>
      <c r="BB490" s="150"/>
      <c r="BC490" s="150"/>
      <c r="BD490" s="150"/>
      <c r="BE490" s="150"/>
      <c r="BF490" s="150"/>
      <c r="BG490" s="150"/>
    </row>
    <row r="491" spans="1:59" outlineLevel="1" x14ac:dyDescent="0.2">
      <c r="A491" s="151">
        <v>223</v>
      </c>
      <c r="B491" s="161" t="s">
        <v>817</v>
      </c>
      <c r="C491" s="182" t="s">
        <v>818</v>
      </c>
      <c r="D491" s="163" t="s">
        <v>127</v>
      </c>
      <c r="E491" s="167">
        <v>1</v>
      </c>
      <c r="F491" s="235"/>
      <c r="G491" s="172">
        <f t="shared" si="24"/>
        <v>0</v>
      </c>
      <c r="H491" s="172">
        <v>2900</v>
      </c>
      <c r="I491" s="172">
        <f t="shared" si="25"/>
        <v>2900</v>
      </c>
      <c r="J491" s="172">
        <v>0</v>
      </c>
      <c r="K491" s="172">
        <f t="shared" si="26"/>
        <v>0</v>
      </c>
      <c r="L491" s="172">
        <v>21</v>
      </c>
      <c r="M491" s="172">
        <f t="shared" si="27"/>
        <v>0</v>
      </c>
      <c r="N491" s="172">
        <v>0.02</v>
      </c>
      <c r="O491" s="172">
        <f t="shared" si="28"/>
        <v>0.02</v>
      </c>
      <c r="P491" s="172">
        <v>0</v>
      </c>
      <c r="Q491" s="172">
        <f t="shared" si="29"/>
        <v>0</v>
      </c>
      <c r="R491" s="173"/>
      <c r="S491" s="172" t="s">
        <v>163</v>
      </c>
      <c r="T491" s="150"/>
      <c r="U491" s="150"/>
      <c r="V491" s="150"/>
      <c r="W491" s="150"/>
      <c r="X491" s="150"/>
      <c r="Y491" s="150"/>
      <c r="Z491" s="150"/>
      <c r="AA491" s="150"/>
      <c r="AB491" s="150"/>
      <c r="AC491" s="150"/>
      <c r="AD491" s="150" t="s">
        <v>601</v>
      </c>
      <c r="AE491" s="150"/>
      <c r="AF491" s="150"/>
      <c r="AG491" s="150"/>
      <c r="AH491" s="150"/>
      <c r="AI491" s="150"/>
      <c r="AJ491" s="150"/>
      <c r="AK491" s="150"/>
      <c r="AL491" s="150"/>
      <c r="AM491" s="150"/>
      <c r="AN491" s="150"/>
      <c r="AO491" s="150"/>
      <c r="AP491" s="150"/>
      <c r="AQ491" s="150"/>
      <c r="AR491" s="150"/>
      <c r="AS491" s="150"/>
      <c r="AT491" s="150"/>
      <c r="AU491" s="150"/>
      <c r="AV491" s="150"/>
      <c r="AW491" s="150"/>
      <c r="AX491" s="150"/>
      <c r="AY491" s="150"/>
      <c r="AZ491" s="150"/>
      <c r="BA491" s="150"/>
      <c r="BB491" s="150"/>
      <c r="BC491" s="150"/>
      <c r="BD491" s="150"/>
      <c r="BE491" s="150"/>
      <c r="BF491" s="150"/>
      <c r="BG491" s="150"/>
    </row>
    <row r="492" spans="1:59" x14ac:dyDescent="0.2">
      <c r="A492" s="151">
        <v>224</v>
      </c>
      <c r="B492" s="161" t="s">
        <v>819</v>
      </c>
      <c r="C492" s="182" t="s">
        <v>820</v>
      </c>
      <c r="D492" s="163" t="s">
        <v>162</v>
      </c>
      <c r="E492" s="167">
        <v>0.28958</v>
      </c>
      <c r="F492" s="235"/>
      <c r="G492" s="172">
        <f t="shared" si="24"/>
        <v>0</v>
      </c>
      <c r="H492" s="172">
        <v>0</v>
      </c>
      <c r="I492" s="172">
        <f t="shared" si="25"/>
        <v>0</v>
      </c>
      <c r="J492" s="172">
        <v>743</v>
      </c>
      <c r="K492" s="172">
        <f t="shared" si="26"/>
        <v>215.16</v>
      </c>
      <c r="L492" s="172">
        <v>21</v>
      </c>
      <c r="M492" s="172">
        <f t="shared" si="27"/>
        <v>0</v>
      </c>
      <c r="N492" s="172">
        <v>0</v>
      </c>
      <c r="O492" s="172">
        <f t="shared" si="28"/>
        <v>0</v>
      </c>
      <c r="P492" s="172">
        <v>0</v>
      </c>
      <c r="Q492" s="172">
        <f t="shared" si="29"/>
        <v>0</v>
      </c>
      <c r="R492" s="173" t="s">
        <v>789</v>
      </c>
      <c r="S492" s="172" t="s">
        <v>129</v>
      </c>
      <c r="AD492" t="s">
        <v>125</v>
      </c>
    </row>
    <row r="493" spans="1:59" outlineLevel="1" x14ac:dyDescent="0.2">
      <c r="A493" s="157" t="s">
        <v>124</v>
      </c>
      <c r="B493" s="162" t="s">
        <v>91</v>
      </c>
      <c r="C493" s="184" t="s">
        <v>92</v>
      </c>
      <c r="D493" s="165"/>
      <c r="E493" s="169"/>
      <c r="F493" s="174"/>
      <c r="G493" s="174">
        <f>SUM(G494:G501)</f>
        <v>0</v>
      </c>
      <c r="H493" s="174"/>
      <c r="I493" s="174">
        <f>SUM(I494:I501)</f>
        <v>17280</v>
      </c>
      <c r="J493" s="174"/>
      <c r="K493" s="174">
        <f>SUM(K494:K501)</f>
        <v>6894.7999999999993</v>
      </c>
      <c r="L493" s="174"/>
      <c r="M493" s="174">
        <f>SUM(M494:M501)</f>
        <v>0</v>
      </c>
      <c r="N493" s="174"/>
      <c r="O493" s="174">
        <f>SUM(O494:O501)</f>
        <v>0.17</v>
      </c>
      <c r="P493" s="174"/>
      <c r="Q493" s="174">
        <f>SUM(Q494:Q501)</f>
        <v>0</v>
      </c>
      <c r="R493" s="175"/>
      <c r="S493" s="174"/>
      <c r="T493" s="150"/>
      <c r="U493" s="150"/>
      <c r="V493" s="150"/>
      <c r="W493" s="150"/>
      <c r="X493" s="150"/>
      <c r="Y493" s="150"/>
      <c r="Z493" s="150"/>
      <c r="AA493" s="150"/>
      <c r="AB493" s="150"/>
      <c r="AC493" s="150"/>
      <c r="AD493" s="150" t="s">
        <v>130</v>
      </c>
      <c r="AE493" s="150"/>
      <c r="AF493" s="150"/>
      <c r="AG493" s="150"/>
      <c r="AH493" s="150"/>
      <c r="AI493" s="150"/>
      <c r="AJ493" s="150"/>
      <c r="AK493" s="150"/>
      <c r="AL493" s="150"/>
      <c r="AM493" s="150"/>
      <c r="AN493" s="150"/>
      <c r="AO493" s="150"/>
      <c r="AP493" s="150"/>
      <c r="AQ493" s="150"/>
      <c r="AR493" s="150"/>
      <c r="AS493" s="150"/>
      <c r="AT493" s="150"/>
      <c r="AU493" s="150"/>
      <c r="AV493" s="150"/>
      <c r="AW493" s="150"/>
      <c r="AX493" s="150"/>
      <c r="AY493" s="150"/>
      <c r="AZ493" s="150"/>
      <c r="BA493" s="150"/>
      <c r="BB493" s="150"/>
      <c r="BC493" s="150"/>
      <c r="BD493" s="150"/>
      <c r="BE493" s="150"/>
      <c r="BF493" s="150"/>
      <c r="BG493" s="150"/>
    </row>
    <row r="494" spans="1:59" outlineLevel="1" x14ac:dyDescent="0.2">
      <c r="A494" s="151">
        <v>225</v>
      </c>
      <c r="B494" s="161" t="s">
        <v>821</v>
      </c>
      <c r="C494" s="182" t="s">
        <v>822</v>
      </c>
      <c r="D494" s="163" t="s">
        <v>137</v>
      </c>
      <c r="E494" s="167">
        <v>9.8000000000000007</v>
      </c>
      <c r="F494" s="235"/>
      <c r="G494" s="172">
        <f>ROUND(E494*F494,2)</f>
        <v>0</v>
      </c>
      <c r="H494" s="172">
        <v>0</v>
      </c>
      <c r="I494" s="172">
        <f>ROUND(E494*H494,2)</f>
        <v>0</v>
      </c>
      <c r="J494" s="172">
        <v>88</v>
      </c>
      <c r="K494" s="172">
        <f>ROUND(E494*J494,2)</f>
        <v>862.4</v>
      </c>
      <c r="L494" s="172">
        <v>21</v>
      </c>
      <c r="M494" s="172">
        <f>G494*(1+L494/100)</f>
        <v>0</v>
      </c>
      <c r="N494" s="172">
        <v>0</v>
      </c>
      <c r="O494" s="172">
        <f>ROUND(E494*N494,2)</f>
        <v>0</v>
      </c>
      <c r="P494" s="172">
        <v>0</v>
      </c>
      <c r="Q494" s="172">
        <f>ROUND(E494*P494,2)</f>
        <v>0</v>
      </c>
      <c r="R494" s="173" t="s">
        <v>823</v>
      </c>
      <c r="S494" s="172" t="s">
        <v>129</v>
      </c>
      <c r="T494" s="150"/>
      <c r="U494" s="150"/>
      <c r="V494" s="150"/>
      <c r="W494" s="150"/>
      <c r="X494" s="150"/>
      <c r="Y494" s="150"/>
      <c r="Z494" s="150"/>
      <c r="AA494" s="150"/>
      <c r="AB494" s="150"/>
      <c r="AC494" s="150"/>
      <c r="AD494" s="150" t="s">
        <v>142</v>
      </c>
      <c r="AE494" s="150"/>
      <c r="AF494" s="150"/>
      <c r="AG494" s="150"/>
      <c r="AH494" s="150"/>
      <c r="AI494" s="150"/>
      <c r="AJ494" s="150"/>
      <c r="AK494" s="150"/>
      <c r="AL494" s="150"/>
      <c r="AM494" s="150"/>
      <c r="AN494" s="150"/>
      <c r="AO494" s="150"/>
      <c r="AP494" s="150"/>
      <c r="AQ494" s="150"/>
      <c r="AR494" s="150"/>
      <c r="AS494" s="150"/>
      <c r="AT494" s="150"/>
      <c r="AU494" s="150"/>
      <c r="AV494" s="150"/>
      <c r="AW494" s="150"/>
      <c r="AX494" s="150"/>
      <c r="AY494" s="150"/>
      <c r="AZ494" s="150"/>
      <c r="BA494" s="150"/>
      <c r="BB494" s="150"/>
      <c r="BC494" s="150"/>
      <c r="BD494" s="150"/>
      <c r="BE494" s="150"/>
      <c r="BF494" s="150"/>
      <c r="BG494" s="150"/>
    </row>
    <row r="495" spans="1:59" outlineLevel="1" x14ac:dyDescent="0.2">
      <c r="A495" s="151"/>
      <c r="B495" s="161"/>
      <c r="C495" s="183" t="s">
        <v>489</v>
      </c>
      <c r="D495" s="164"/>
      <c r="E495" s="168">
        <v>9.8000000000000007</v>
      </c>
      <c r="F495" s="172"/>
      <c r="G495" s="172"/>
      <c r="H495" s="172"/>
      <c r="I495" s="172"/>
      <c r="J495" s="172"/>
      <c r="K495" s="172"/>
      <c r="L495" s="172"/>
      <c r="M495" s="172"/>
      <c r="N495" s="172"/>
      <c r="O495" s="172"/>
      <c r="P495" s="172"/>
      <c r="Q495" s="172"/>
      <c r="R495" s="173"/>
      <c r="S495" s="172"/>
      <c r="T495" s="150"/>
      <c r="U495" s="150"/>
      <c r="V495" s="150"/>
      <c r="W495" s="150"/>
      <c r="X495" s="150"/>
      <c r="Y495" s="150"/>
      <c r="Z495" s="150"/>
      <c r="AA495" s="150"/>
      <c r="AB495" s="150"/>
      <c r="AC495" s="150"/>
      <c r="AD495" s="150" t="s">
        <v>130</v>
      </c>
      <c r="AE495" s="150"/>
      <c r="AF495" s="150"/>
      <c r="AG495" s="150"/>
      <c r="AH495" s="150"/>
      <c r="AI495" s="150"/>
      <c r="AJ495" s="150"/>
      <c r="AK495" s="150"/>
      <c r="AL495" s="150"/>
      <c r="AM495" s="150"/>
      <c r="AN495" s="150"/>
      <c r="AO495" s="150"/>
      <c r="AP495" s="150"/>
      <c r="AQ495" s="150"/>
      <c r="AR495" s="150"/>
      <c r="AS495" s="150"/>
      <c r="AT495" s="150"/>
      <c r="AU495" s="150"/>
      <c r="AV495" s="150"/>
      <c r="AW495" s="150"/>
      <c r="AX495" s="150"/>
      <c r="AY495" s="150"/>
      <c r="AZ495" s="150"/>
      <c r="BA495" s="150"/>
      <c r="BB495" s="150"/>
      <c r="BC495" s="150"/>
      <c r="BD495" s="150"/>
      <c r="BE495" s="150"/>
      <c r="BF495" s="150"/>
      <c r="BG495" s="150"/>
    </row>
    <row r="496" spans="1:59" outlineLevel="1" x14ac:dyDescent="0.2">
      <c r="A496" s="151">
        <v>226</v>
      </c>
      <c r="B496" s="161" t="s">
        <v>824</v>
      </c>
      <c r="C496" s="182" t="s">
        <v>825</v>
      </c>
      <c r="D496" s="163" t="s">
        <v>826</v>
      </c>
      <c r="E496" s="167">
        <v>132</v>
      </c>
      <c r="F496" s="235"/>
      <c r="G496" s="172">
        <f>ROUND(E496*F496,2)</f>
        <v>0</v>
      </c>
      <c r="H496" s="172">
        <v>0</v>
      </c>
      <c r="I496" s="172">
        <f>ROUND(E496*H496,2)</f>
        <v>0</v>
      </c>
      <c r="J496" s="172">
        <v>45.7</v>
      </c>
      <c r="K496" s="172">
        <f>ROUND(E496*J496,2)</f>
        <v>6032.4</v>
      </c>
      <c r="L496" s="172">
        <v>21</v>
      </c>
      <c r="M496" s="172">
        <f>G496*(1+L496/100)</f>
        <v>0</v>
      </c>
      <c r="N496" s="172">
        <v>5.0000000000000002E-5</v>
      </c>
      <c r="O496" s="172">
        <f>ROUND(E496*N496,2)</f>
        <v>0.01</v>
      </c>
      <c r="P496" s="172">
        <v>0</v>
      </c>
      <c r="Q496" s="172">
        <f>ROUND(E496*P496,2)</f>
        <v>0</v>
      </c>
      <c r="R496" s="173" t="s">
        <v>823</v>
      </c>
      <c r="S496" s="172" t="s">
        <v>129</v>
      </c>
      <c r="T496" s="150"/>
      <c r="U496" s="150"/>
      <c r="V496" s="150"/>
      <c r="W496" s="150"/>
      <c r="X496" s="150"/>
      <c r="Y496" s="150"/>
      <c r="Z496" s="150"/>
      <c r="AA496" s="150"/>
      <c r="AB496" s="150"/>
      <c r="AC496" s="150"/>
      <c r="AD496" s="150" t="s">
        <v>142</v>
      </c>
      <c r="AE496" s="150"/>
      <c r="AF496" s="150"/>
      <c r="AG496" s="150"/>
      <c r="AH496" s="150"/>
      <c r="AI496" s="150"/>
      <c r="AJ496" s="150"/>
      <c r="AK496" s="150"/>
      <c r="AL496" s="150"/>
      <c r="AM496" s="150"/>
      <c r="AN496" s="150"/>
      <c r="AO496" s="150"/>
      <c r="AP496" s="150"/>
      <c r="AQ496" s="150"/>
      <c r="AR496" s="150"/>
      <c r="AS496" s="150"/>
      <c r="AT496" s="150"/>
      <c r="AU496" s="150"/>
      <c r="AV496" s="150"/>
      <c r="AW496" s="150"/>
      <c r="AX496" s="150"/>
      <c r="AY496" s="150"/>
      <c r="AZ496" s="150"/>
      <c r="BA496" s="150"/>
      <c r="BB496" s="150"/>
      <c r="BC496" s="150"/>
      <c r="BD496" s="150"/>
      <c r="BE496" s="150"/>
      <c r="BF496" s="150"/>
      <c r="BG496" s="150"/>
    </row>
    <row r="497" spans="1:59" outlineLevel="1" x14ac:dyDescent="0.2">
      <c r="A497" s="151"/>
      <c r="B497" s="161"/>
      <c r="C497" s="183" t="s">
        <v>827</v>
      </c>
      <c r="D497" s="164"/>
      <c r="E497" s="168">
        <v>132</v>
      </c>
      <c r="F497" s="172"/>
      <c r="G497" s="172"/>
      <c r="H497" s="172"/>
      <c r="I497" s="172"/>
      <c r="J497" s="172"/>
      <c r="K497" s="172"/>
      <c r="L497" s="172"/>
      <c r="M497" s="172"/>
      <c r="N497" s="172"/>
      <c r="O497" s="172"/>
      <c r="P497" s="172"/>
      <c r="Q497" s="172"/>
      <c r="R497" s="173"/>
      <c r="S497" s="172"/>
      <c r="T497" s="150"/>
      <c r="U497" s="150"/>
      <c r="V497" s="150"/>
      <c r="W497" s="150"/>
      <c r="X497" s="150"/>
      <c r="Y497" s="150"/>
      <c r="Z497" s="150"/>
      <c r="AA497" s="150"/>
      <c r="AB497" s="150"/>
      <c r="AC497" s="150"/>
      <c r="AD497" s="150" t="s">
        <v>266</v>
      </c>
      <c r="AE497" s="150"/>
      <c r="AF497" s="150"/>
      <c r="AG497" s="150"/>
      <c r="AH497" s="150"/>
      <c r="AI497" s="150"/>
      <c r="AJ497" s="150"/>
      <c r="AK497" s="150"/>
      <c r="AL497" s="150"/>
      <c r="AM497" s="150"/>
      <c r="AN497" s="150"/>
      <c r="AO497" s="150"/>
      <c r="AP497" s="150"/>
      <c r="AQ497" s="150"/>
      <c r="AR497" s="150"/>
      <c r="AS497" s="150"/>
      <c r="AT497" s="150"/>
      <c r="AU497" s="150"/>
      <c r="AV497" s="150"/>
      <c r="AW497" s="150"/>
      <c r="AX497" s="150"/>
      <c r="AY497" s="150"/>
      <c r="AZ497" s="150"/>
      <c r="BA497" s="150"/>
      <c r="BB497" s="150"/>
      <c r="BC497" s="150"/>
      <c r="BD497" s="150"/>
      <c r="BE497" s="150"/>
      <c r="BF497" s="150"/>
      <c r="BG497" s="150"/>
    </row>
    <row r="498" spans="1:59" outlineLevel="1" x14ac:dyDescent="0.2">
      <c r="A498" s="151">
        <v>227</v>
      </c>
      <c r="B498" s="161" t="s">
        <v>828</v>
      </c>
      <c r="C498" s="182" t="s">
        <v>829</v>
      </c>
      <c r="D498" s="163" t="s">
        <v>137</v>
      </c>
      <c r="E498" s="167">
        <v>48</v>
      </c>
      <c r="F498" s="235"/>
      <c r="G498" s="172">
        <f>ROUND(E498*F498,2)</f>
        <v>0</v>
      </c>
      <c r="H498" s="172">
        <v>360</v>
      </c>
      <c r="I498" s="172">
        <f>ROUND(E498*H498,2)</f>
        <v>17280</v>
      </c>
      <c r="J498" s="172">
        <v>0</v>
      </c>
      <c r="K498" s="172">
        <f>ROUND(E498*J498,2)</f>
        <v>0</v>
      </c>
      <c r="L498" s="172">
        <v>21</v>
      </c>
      <c r="M498" s="172">
        <f>G498*(1+L498/100)</f>
        <v>0</v>
      </c>
      <c r="N498" s="172">
        <v>3.3999999999999998E-3</v>
      </c>
      <c r="O498" s="172">
        <f>ROUND(E498*N498,2)</f>
        <v>0.16</v>
      </c>
      <c r="P498" s="172">
        <v>0</v>
      </c>
      <c r="Q498" s="172">
        <f>ROUND(E498*P498,2)</f>
        <v>0</v>
      </c>
      <c r="R498" s="173"/>
      <c r="S498" s="172" t="s">
        <v>163</v>
      </c>
      <c r="T498" s="150"/>
      <c r="U498" s="150"/>
      <c r="V498" s="150"/>
      <c r="W498" s="150"/>
      <c r="X498" s="150"/>
      <c r="Y498" s="150"/>
      <c r="Z498" s="150"/>
      <c r="AA498" s="150"/>
      <c r="AB498" s="150"/>
      <c r="AC498" s="150"/>
      <c r="AD498" s="150" t="s">
        <v>142</v>
      </c>
      <c r="AE498" s="150"/>
      <c r="AF498" s="150"/>
      <c r="AG498" s="150"/>
      <c r="AH498" s="150"/>
      <c r="AI498" s="150"/>
      <c r="AJ498" s="150"/>
      <c r="AK498" s="150"/>
      <c r="AL498" s="150"/>
      <c r="AM498" s="150"/>
      <c r="AN498" s="150"/>
      <c r="AO498" s="150"/>
      <c r="AP498" s="150"/>
      <c r="AQ498" s="150"/>
      <c r="AR498" s="150"/>
      <c r="AS498" s="150"/>
      <c r="AT498" s="150"/>
      <c r="AU498" s="150"/>
      <c r="AV498" s="150"/>
      <c r="AW498" s="150"/>
      <c r="AX498" s="150"/>
      <c r="AY498" s="150"/>
      <c r="AZ498" s="150"/>
      <c r="BA498" s="150"/>
      <c r="BB498" s="150"/>
      <c r="BC498" s="150"/>
      <c r="BD498" s="150"/>
      <c r="BE498" s="150"/>
      <c r="BF498" s="150"/>
      <c r="BG498" s="150"/>
    </row>
    <row r="499" spans="1:59" outlineLevel="1" x14ac:dyDescent="0.2">
      <c r="A499" s="151"/>
      <c r="B499" s="161"/>
      <c r="C499" s="183" t="s">
        <v>830</v>
      </c>
      <c r="D499" s="164"/>
      <c r="E499" s="168">
        <v>33.35</v>
      </c>
      <c r="F499" s="172"/>
      <c r="G499" s="172"/>
      <c r="H499" s="172"/>
      <c r="I499" s="172"/>
      <c r="J499" s="172"/>
      <c r="K499" s="172"/>
      <c r="L499" s="172"/>
      <c r="M499" s="172"/>
      <c r="N499" s="172"/>
      <c r="O499" s="172"/>
      <c r="P499" s="172"/>
      <c r="Q499" s="172"/>
      <c r="R499" s="173"/>
      <c r="S499" s="172"/>
      <c r="T499" s="150"/>
      <c r="U499" s="150"/>
      <c r="V499" s="150"/>
      <c r="W499" s="150"/>
      <c r="X499" s="150"/>
      <c r="Y499" s="150"/>
      <c r="Z499" s="150"/>
      <c r="AA499" s="150"/>
      <c r="AB499" s="150"/>
      <c r="AC499" s="150"/>
      <c r="AD499" s="150" t="s">
        <v>142</v>
      </c>
      <c r="AE499" s="150"/>
      <c r="AF499" s="150"/>
      <c r="AG499" s="150"/>
      <c r="AH499" s="150"/>
      <c r="AI499" s="150"/>
      <c r="AJ499" s="150"/>
      <c r="AK499" s="150"/>
      <c r="AL499" s="150"/>
      <c r="AM499" s="150"/>
      <c r="AN499" s="150"/>
      <c r="AO499" s="150"/>
      <c r="AP499" s="150"/>
      <c r="AQ499" s="150"/>
      <c r="AR499" s="150"/>
      <c r="AS499" s="150"/>
      <c r="AT499" s="150"/>
      <c r="AU499" s="150"/>
      <c r="AV499" s="150"/>
      <c r="AW499" s="150"/>
      <c r="AX499" s="150"/>
      <c r="AY499" s="150"/>
      <c r="AZ499" s="150"/>
      <c r="BA499" s="150"/>
      <c r="BB499" s="150"/>
      <c r="BC499" s="150"/>
      <c r="BD499" s="150"/>
      <c r="BE499" s="150"/>
      <c r="BF499" s="150"/>
      <c r="BG499" s="150"/>
    </row>
    <row r="500" spans="1:59" outlineLevel="1" x14ac:dyDescent="0.2">
      <c r="A500" s="151"/>
      <c r="B500" s="161"/>
      <c r="C500" s="183" t="s">
        <v>831</v>
      </c>
      <c r="D500" s="164"/>
      <c r="E500" s="168">
        <v>5.3</v>
      </c>
      <c r="F500" s="172"/>
      <c r="G500" s="172"/>
      <c r="H500" s="172"/>
      <c r="I500" s="172"/>
      <c r="J500" s="172"/>
      <c r="K500" s="172"/>
      <c r="L500" s="172"/>
      <c r="M500" s="172"/>
      <c r="N500" s="172"/>
      <c r="O500" s="172"/>
      <c r="P500" s="172"/>
      <c r="Q500" s="172"/>
      <c r="R500" s="173"/>
      <c r="S500" s="172"/>
      <c r="T500" s="150"/>
      <c r="U500" s="150"/>
      <c r="V500" s="150"/>
      <c r="W500" s="150"/>
      <c r="X500" s="150"/>
      <c r="Y500" s="150"/>
      <c r="Z500" s="150"/>
      <c r="AA500" s="150"/>
      <c r="AB500" s="150"/>
      <c r="AC500" s="150"/>
      <c r="AD500" s="150" t="s">
        <v>142</v>
      </c>
      <c r="AE500" s="150"/>
      <c r="AF500" s="150"/>
      <c r="AG500" s="150"/>
      <c r="AH500" s="150"/>
      <c r="AI500" s="150"/>
      <c r="AJ500" s="150"/>
      <c r="AK500" s="150"/>
      <c r="AL500" s="150"/>
      <c r="AM500" s="150"/>
      <c r="AN500" s="150"/>
      <c r="AO500" s="150"/>
      <c r="AP500" s="150"/>
      <c r="AQ500" s="150"/>
      <c r="AR500" s="150"/>
      <c r="AS500" s="150"/>
      <c r="AT500" s="150"/>
      <c r="AU500" s="150"/>
      <c r="AV500" s="150"/>
      <c r="AW500" s="150"/>
      <c r="AX500" s="150"/>
      <c r="AY500" s="150"/>
      <c r="AZ500" s="150"/>
      <c r="BA500" s="150"/>
      <c r="BB500" s="150"/>
      <c r="BC500" s="150"/>
      <c r="BD500" s="150"/>
      <c r="BE500" s="150"/>
      <c r="BF500" s="150"/>
      <c r="BG500" s="150"/>
    </row>
    <row r="501" spans="1:59" x14ac:dyDescent="0.2">
      <c r="A501" s="151"/>
      <c r="B501" s="161"/>
      <c r="C501" s="183" t="s">
        <v>832</v>
      </c>
      <c r="D501" s="164"/>
      <c r="E501" s="168">
        <v>9.35</v>
      </c>
      <c r="F501" s="172"/>
      <c r="G501" s="172"/>
      <c r="H501" s="172"/>
      <c r="I501" s="172"/>
      <c r="J501" s="172"/>
      <c r="K501" s="172"/>
      <c r="L501" s="172"/>
      <c r="M501" s="172"/>
      <c r="N501" s="172"/>
      <c r="O501" s="172"/>
      <c r="P501" s="172"/>
      <c r="Q501" s="172"/>
      <c r="R501" s="173"/>
      <c r="S501" s="172"/>
      <c r="AD501" t="s">
        <v>125</v>
      </c>
    </row>
    <row r="502" spans="1:59" outlineLevel="1" x14ac:dyDescent="0.2">
      <c r="A502" s="157" t="s">
        <v>124</v>
      </c>
      <c r="B502" s="162" t="s">
        <v>93</v>
      </c>
      <c r="C502" s="184" t="s">
        <v>94</v>
      </c>
      <c r="D502" s="165"/>
      <c r="E502" s="169"/>
      <c r="F502" s="174"/>
      <c r="G502" s="174">
        <f>SUM(G503:G532)</f>
        <v>0</v>
      </c>
      <c r="H502" s="174"/>
      <c r="I502" s="174">
        <f>SUM(I503:I532)</f>
        <v>18240</v>
      </c>
      <c r="J502" s="174"/>
      <c r="K502" s="174">
        <f>SUM(K503:K532)</f>
        <v>24971.260000000006</v>
      </c>
      <c r="L502" s="174"/>
      <c r="M502" s="174">
        <f>SUM(M503:M532)</f>
        <v>0</v>
      </c>
      <c r="N502" s="174"/>
      <c r="O502" s="174">
        <f>SUM(O503:O532)</f>
        <v>0.85000000000000009</v>
      </c>
      <c r="P502" s="174"/>
      <c r="Q502" s="174">
        <f>SUM(Q503:Q532)</f>
        <v>0</v>
      </c>
      <c r="R502" s="175"/>
      <c r="S502" s="174"/>
      <c r="T502" s="150"/>
      <c r="U502" s="150"/>
      <c r="V502" s="150"/>
      <c r="W502" s="150"/>
      <c r="X502" s="150"/>
      <c r="Y502" s="150"/>
      <c r="Z502" s="150"/>
      <c r="AA502" s="150"/>
      <c r="AB502" s="150"/>
      <c r="AC502" s="150"/>
      <c r="AD502" s="150" t="s">
        <v>130</v>
      </c>
      <c r="AE502" s="150"/>
      <c r="AF502" s="150"/>
      <c r="AG502" s="150"/>
      <c r="AH502" s="150"/>
      <c r="AI502" s="150"/>
      <c r="AJ502" s="150"/>
      <c r="AK502" s="150"/>
      <c r="AL502" s="150"/>
      <c r="AM502" s="150"/>
      <c r="AN502" s="150"/>
      <c r="AO502" s="150"/>
      <c r="AP502" s="150"/>
      <c r="AQ502" s="150"/>
      <c r="AR502" s="150"/>
      <c r="AS502" s="150"/>
      <c r="AT502" s="150"/>
      <c r="AU502" s="150"/>
      <c r="AV502" s="150"/>
      <c r="AW502" s="150"/>
      <c r="AX502" s="150"/>
      <c r="AY502" s="150"/>
      <c r="AZ502" s="150"/>
      <c r="BA502" s="150"/>
      <c r="BB502" s="150"/>
      <c r="BC502" s="150"/>
      <c r="BD502" s="150"/>
      <c r="BE502" s="150"/>
      <c r="BF502" s="150"/>
      <c r="BG502" s="150"/>
    </row>
    <row r="503" spans="1:59" outlineLevel="1" x14ac:dyDescent="0.2">
      <c r="A503" s="151">
        <v>228</v>
      </c>
      <c r="B503" s="161" t="s">
        <v>833</v>
      </c>
      <c r="C503" s="182" t="s">
        <v>834</v>
      </c>
      <c r="D503" s="163" t="s">
        <v>133</v>
      </c>
      <c r="E503" s="167">
        <v>35.44</v>
      </c>
      <c r="F503" s="235"/>
      <c r="G503" s="172">
        <f>ROUND(E503*F503,2)</f>
        <v>0</v>
      </c>
      <c r="H503" s="172">
        <v>0</v>
      </c>
      <c r="I503" s="172">
        <f>ROUND(E503*H503,2)</f>
        <v>0</v>
      </c>
      <c r="J503" s="172">
        <v>40.799999999999997</v>
      </c>
      <c r="K503" s="172">
        <f>ROUND(E503*J503,2)</f>
        <v>1445.95</v>
      </c>
      <c r="L503" s="172">
        <v>21</v>
      </c>
      <c r="M503" s="172">
        <f>G503*(1+L503/100)</f>
        <v>0</v>
      </c>
      <c r="N503" s="172">
        <v>2.1000000000000001E-4</v>
      </c>
      <c r="O503" s="172">
        <f>ROUND(E503*N503,2)</f>
        <v>0.01</v>
      </c>
      <c r="P503" s="172">
        <v>0</v>
      </c>
      <c r="Q503" s="172">
        <f>ROUND(E503*P503,2)</f>
        <v>0</v>
      </c>
      <c r="R503" s="173" t="s">
        <v>835</v>
      </c>
      <c r="S503" s="172" t="s">
        <v>129</v>
      </c>
      <c r="T503" s="150"/>
      <c r="U503" s="150"/>
      <c r="V503" s="150"/>
      <c r="W503" s="150"/>
      <c r="X503" s="150"/>
      <c r="Y503" s="150"/>
      <c r="Z503" s="150"/>
      <c r="AA503" s="150"/>
      <c r="AB503" s="150"/>
      <c r="AC503" s="150"/>
      <c r="AD503" s="150" t="s">
        <v>142</v>
      </c>
      <c r="AE503" s="150"/>
      <c r="AF503" s="150"/>
      <c r="AG503" s="150"/>
      <c r="AH503" s="150"/>
      <c r="AI503" s="150"/>
      <c r="AJ503" s="150"/>
      <c r="AK503" s="150"/>
      <c r="AL503" s="150"/>
      <c r="AM503" s="150"/>
      <c r="AN503" s="150"/>
      <c r="AO503" s="150"/>
      <c r="AP503" s="150"/>
      <c r="AQ503" s="150"/>
      <c r="AR503" s="150"/>
      <c r="AS503" s="150"/>
      <c r="AT503" s="150"/>
      <c r="AU503" s="150"/>
      <c r="AV503" s="150"/>
      <c r="AW503" s="150"/>
      <c r="AX503" s="150"/>
      <c r="AY503" s="150"/>
      <c r="AZ503" s="150"/>
      <c r="BA503" s="150"/>
      <c r="BB503" s="150"/>
      <c r="BC503" s="150"/>
      <c r="BD503" s="150"/>
      <c r="BE503" s="150"/>
      <c r="BF503" s="150"/>
      <c r="BG503" s="150"/>
    </row>
    <row r="504" spans="1:59" outlineLevel="1" x14ac:dyDescent="0.2">
      <c r="A504" s="151"/>
      <c r="B504" s="161"/>
      <c r="C504" s="183" t="s">
        <v>357</v>
      </c>
      <c r="D504" s="164"/>
      <c r="E504" s="168">
        <v>22.15</v>
      </c>
      <c r="F504" s="172"/>
      <c r="G504" s="172"/>
      <c r="H504" s="172"/>
      <c r="I504" s="172"/>
      <c r="J504" s="172"/>
      <c r="K504" s="172"/>
      <c r="L504" s="172"/>
      <c r="M504" s="172"/>
      <c r="N504" s="172"/>
      <c r="O504" s="172"/>
      <c r="P504" s="172"/>
      <c r="Q504" s="172"/>
      <c r="R504" s="173"/>
      <c r="S504" s="172"/>
      <c r="T504" s="150"/>
      <c r="U504" s="150"/>
      <c r="V504" s="150"/>
      <c r="W504" s="150"/>
      <c r="X504" s="150"/>
      <c r="Y504" s="150"/>
      <c r="Z504" s="150"/>
      <c r="AA504" s="150"/>
      <c r="AB504" s="150"/>
      <c r="AC504" s="150"/>
      <c r="AD504" s="150" t="s">
        <v>142</v>
      </c>
      <c r="AE504" s="150"/>
      <c r="AF504" s="150"/>
      <c r="AG504" s="150"/>
      <c r="AH504" s="150"/>
      <c r="AI504" s="150"/>
      <c r="AJ504" s="150"/>
      <c r="AK504" s="150"/>
      <c r="AL504" s="150"/>
      <c r="AM504" s="150"/>
      <c r="AN504" s="150"/>
      <c r="AO504" s="150"/>
      <c r="AP504" s="150"/>
      <c r="AQ504" s="150"/>
      <c r="AR504" s="150"/>
      <c r="AS504" s="150"/>
      <c r="AT504" s="150"/>
      <c r="AU504" s="150"/>
      <c r="AV504" s="150"/>
      <c r="AW504" s="150"/>
      <c r="AX504" s="150"/>
      <c r="AY504" s="150"/>
      <c r="AZ504" s="150"/>
      <c r="BA504" s="150"/>
      <c r="BB504" s="150"/>
      <c r="BC504" s="150"/>
      <c r="BD504" s="150"/>
      <c r="BE504" s="150"/>
      <c r="BF504" s="150"/>
      <c r="BG504" s="150"/>
    </row>
    <row r="505" spans="1:59" outlineLevel="1" x14ac:dyDescent="0.2">
      <c r="A505" s="151"/>
      <c r="B505" s="161"/>
      <c r="C505" s="183" t="s">
        <v>358</v>
      </c>
      <c r="D505" s="164"/>
      <c r="E505" s="168">
        <v>13.29</v>
      </c>
      <c r="F505" s="172"/>
      <c r="G505" s="172"/>
      <c r="H505" s="172"/>
      <c r="I505" s="172"/>
      <c r="J505" s="172"/>
      <c r="K505" s="172"/>
      <c r="L505" s="172"/>
      <c r="M505" s="172"/>
      <c r="N505" s="172"/>
      <c r="O505" s="172"/>
      <c r="P505" s="172"/>
      <c r="Q505" s="172"/>
      <c r="R505" s="173"/>
      <c r="S505" s="172"/>
      <c r="T505" s="150"/>
      <c r="U505" s="150"/>
      <c r="V505" s="150"/>
      <c r="W505" s="150"/>
      <c r="X505" s="150"/>
      <c r="Y505" s="150"/>
      <c r="Z505" s="150"/>
      <c r="AA505" s="150"/>
      <c r="AB505" s="150"/>
      <c r="AC505" s="150"/>
      <c r="AD505" s="150" t="s">
        <v>130</v>
      </c>
      <c r="AE505" s="150"/>
      <c r="AF505" s="150"/>
      <c r="AG505" s="150"/>
      <c r="AH505" s="150"/>
      <c r="AI505" s="150"/>
      <c r="AJ505" s="150"/>
      <c r="AK505" s="150"/>
      <c r="AL505" s="150"/>
      <c r="AM505" s="150"/>
      <c r="AN505" s="150"/>
      <c r="AO505" s="150"/>
      <c r="AP505" s="150"/>
      <c r="AQ505" s="150"/>
      <c r="AR505" s="150"/>
      <c r="AS505" s="150"/>
      <c r="AT505" s="150"/>
      <c r="AU505" s="150"/>
      <c r="AV505" s="150"/>
      <c r="AW505" s="150"/>
      <c r="AX505" s="150"/>
      <c r="AY505" s="150"/>
      <c r="AZ505" s="150"/>
      <c r="BA505" s="150"/>
      <c r="BB505" s="150"/>
      <c r="BC505" s="150"/>
      <c r="BD505" s="150"/>
      <c r="BE505" s="150"/>
      <c r="BF505" s="150"/>
      <c r="BG505" s="150"/>
    </row>
    <row r="506" spans="1:59" outlineLevel="1" x14ac:dyDescent="0.2">
      <c r="A506" s="151">
        <v>229</v>
      </c>
      <c r="B506" s="161" t="s">
        <v>836</v>
      </c>
      <c r="C506" s="182" t="s">
        <v>837</v>
      </c>
      <c r="D506" s="163" t="s">
        <v>137</v>
      </c>
      <c r="E506" s="167">
        <v>20.6</v>
      </c>
      <c r="F506" s="235"/>
      <c r="G506" s="172">
        <f>ROUND(E506*F506,2)</f>
        <v>0</v>
      </c>
      <c r="H506" s="172">
        <v>0</v>
      </c>
      <c r="I506" s="172">
        <f>ROUND(E506*H506,2)</f>
        <v>0</v>
      </c>
      <c r="J506" s="172">
        <v>95.5</v>
      </c>
      <c r="K506" s="172">
        <f>ROUND(E506*J506,2)</f>
        <v>1967.3</v>
      </c>
      <c r="L506" s="172">
        <v>21</v>
      </c>
      <c r="M506" s="172">
        <f>G506*(1+L506/100)</f>
        <v>0</v>
      </c>
      <c r="N506" s="172">
        <v>0</v>
      </c>
      <c r="O506" s="172">
        <f>ROUND(E506*N506,2)</f>
        <v>0</v>
      </c>
      <c r="P506" s="172">
        <v>0</v>
      </c>
      <c r="Q506" s="172">
        <f>ROUND(E506*P506,2)</f>
        <v>0</v>
      </c>
      <c r="R506" s="173" t="s">
        <v>835</v>
      </c>
      <c r="S506" s="172" t="s">
        <v>129</v>
      </c>
      <c r="T506" s="150"/>
      <c r="U506" s="150"/>
      <c r="V506" s="150"/>
      <c r="W506" s="150"/>
      <c r="X506" s="150"/>
      <c r="Y506" s="150"/>
      <c r="Z506" s="150"/>
      <c r="AA506" s="150"/>
      <c r="AB506" s="150"/>
      <c r="AC506" s="150"/>
      <c r="AD506" s="150" t="s">
        <v>142</v>
      </c>
      <c r="AE506" s="150"/>
      <c r="AF506" s="150"/>
      <c r="AG506" s="150"/>
      <c r="AH506" s="150"/>
      <c r="AI506" s="150"/>
      <c r="AJ506" s="150"/>
      <c r="AK506" s="150"/>
      <c r="AL506" s="150"/>
      <c r="AM506" s="150"/>
      <c r="AN506" s="150"/>
      <c r="AO506" s="150"/>
      <c r="AP506" s="150"/>
      <c r="AQ506" s="150"/>
      <c r="AR506" s="150"/>
      <c r="AS506" s="150"/>
      <c r="AT506" s="150"/>
      <c r="AU506" s="150"/>
      <c r="AV506" s="150"/>
      <c r="AW506" s="150"/>
      <c r="AX506" s="150"/>
      <c r="AY506" s="150"/>
      <c r="AZ506" s="150"/>
      <c r="BA506" s="150"/>
      <c r="BB506" s="150"/>
      <c r="BC506" s="150"/>
      <c r="BD506" s="150"/>
      <c r="BE506" s="150"/>
      <c r="BF506" s="150"/>
      <c r="BG506" s="150"/>
    </row>
    <row r="507" spans="1:59" ht="22.5" outlineLevel="1" x14ac:dyDescent="0.2">
      <c r="A507" s="151"/>
      <c r="B507" s="161"/>
      <c r="C507" s="183" t="s">
        <v>838</v>
      </c>
      <c r="D507" s="164"/>
      <c r="E507" s="168">
        <v>12</v>
      </c>
      <c r="F507" s="172"/>
      <c r="G507" s="172"/>
      <c r="H507" s="172"/>
      <c r="I507" s="172"/>
      <c r="J507" s="172"/>
      <c r="K507" s="172"/>
      <c r="L507" s="172"/>
      <c r="M507" s="172"/>
      <c r="N507" s="172"/>
      <c r="O507" s="172"/>
      <c r="P507" s="172"/>
      <c r="Q507" s="172"/>
      <c r="R507" s="173"/>
      <c r="S507" s="172"/>
      <c r="T507" s="150"/>
      <c r="U507" s="150"/>
      <c r="V507" s="150"/>
      <c r="W507" s="150"/>
      <c r="X507" s="150"/>
      <c r="Y507" s="150"/>
      <c r="Z507" s="150"/>
      <c r="AA507" s="150"/>
      <c r="AB507" s="150"/>
      <c r="AC507" s="150"/>
      <c r="AD507" s="150" t="s">
        <v>142</v>
      </c>
      <c r="AE507" s="150"/>
      <c r="AF507" s="150"/>
      <c r="AG507" s="150"/>
      <c r="AH507" s="150"/>
      <c r="AI507" s="150"/>
      <c r="AJ507" s="150"/>
      <c r="AK507" s="150"/>
      <c r="AL507" s="150"/>
      <c r="AM507" s="150"/>
      <c r="AN507" s="150"/>
      <c r="AO507" s="150"/>
      <c r="AP507" s="150"/>
      <c r="AQ507" s="150"/>
      <c r="AR507" s="150"/>
      <c r="AS507" s="150"/>
      <c r="AT507" s="150"/>
      <c r="AU507" s="150"/>
      <c r="AV507" s="150"/>
      <c r="AW507" s="150"/>
      <c r="AX507" s="150"/>
      <c r="AY507" s="150"/>
      <c r="AZ507" s="150"/>
      <c r="BA507" s="150"/>
      <c r="BB507" s="150"/>
      <c r="BC507" s="150"/>
      <c r="BD507" s="150"/>
      <c r="BE507" s="150"/>
      <c r="BF507" s="150"/>
      <c r="BG507" s="150"/>
    </row>
    <row r="508" spans="1:59" outlineLevel="1" x14ac:dyDescent="0.2">
      <c r="A508" s="151"/>
      <c r="B508" s="161"/>
      <c r="C508" s="183" t="s">
        <v>839</v>
      </c>
      <c r="D508" s="164"/>
      <c r="E508" s="168">
        <v>2.1</v>
      </c>
      <c r="F508" s="172"/>
      <c r="G508" s="172"/>
      <c r="H508" s="172"/>
      <c r="I508" s="172"/>
      <c r="J508" s="172"/>
      <c r="K508" s="172"/>
      <c r="L508" s="172"/>
      <c r="M508" s="172"/>
      <c r="N508" s="172"/>
      <c r="O508" s="172"/>
      <c r="P508" s="172"/>
      <c r="Q508" s="172"/>
      <c r="R508" s="173"/>
      <c r="S508" s="172"/>
      <c r="T508" s="150"/>
      <c r="U508" s="150"/>
      <c r="V508" s="150"/>
      <c r="W508" s="150"/>
      <c r="X508" s="150"/>
      <c r="Y508" s="150"/>
      <c r="Z508" s="150"/>
      <c r="AA508" s="150"/>
      <c r="AB508" s="150"/>
      <c r="AC508" s="150"/>
      <c r="AD508" s="150" t="s">
        <v>142</v>
      </c>
      <c r="AE508" s="150"/>
      <c r="AF508" s="150"/>
      <c r="AG508" s="150"/>
      <c r="AH508" s="150"/>
      <c r="AI508" s="150"/>
      <c r="AJ508" s="150"/>
      <c r="AK508" s="150"/>
      <c r="AL508" s="150"/>
      <c r="AM508" s="150"/>
      <c r="AN508" s="150"/>
      <c r="AO508" s="150"/>
      <c r="AP508" s="150"/>
      <c r="AQ508" s="150"/>
      <c r="AR508" s="150"/>
      <c r="AS508" s="150"/>
      <c r="AT508" s="150"/>
      <c r="AU508" s="150"/>
      <c r="AV508" s="150"/>
      <c r="AW508" s="150"/>
      <c r="AX508" s="150"/>
      <c r="AY508" s="150"/>
      <c r="AZ508" s="150"/>
      <c r="BA508" s="150"/>
      <c r="BB508" s="150"/>
      <c r="BC508" s="150"/>
      <c r="BD508" s="150"/>
      <c r="BE508" s="150"/>
      <c r="BF508" s="150"/>
      <c r="BG508" s="150"/>
    </row>
    <row r="509" spans="1:59" outlineLevel="1" x14ac:dyDescent="0.2">
      <c r="A509" s="151"/>
      <c r="B509" s="161"/>
      <c r="C509" s="183" t="s">
        <v>840</v>
      </c>
      <c r="D509" s="164"/>
      <c r="E509" s="168">
        <v>4.0999999999999996</v>
      </c>
      <c r="F509" s="172"/>
      <c r="G509" s="172"/>
      <c r="H509" s="172"/>
      <c r="I509" s="172"/>
      <c r="J509" s="172"/>
      <c r="K509" s="172"/>
      <c r="L509" s="172"/>
      <c r="M509" s="172"/>
      <c r="N509" s="172"/>
      <c r="O509" s="172"/>
      <c r="P509" s="172"/>
      <c r="Q509" s="172"/>
      <c r="R509" s="173"/>
      <c r="S509" s="172"/>
      <c r="T509" s="150"/>
      <c r="U509" s="150"/>
      <c r="V509" s="150"/>
      <c r="W509" s="150"/>
      <c r="X509" s="150"/>
      <c r="Y509" s="150"/>
      <c r="Z509" s="150"/>
      <c r="AA509" s="150"/>
      <c r="AB509" s="150"/>
      <c r="AC509" s="150"/>
      <c r="AD509" s="150" t="s">
        <v>142</v>
      </c>
      <c r="AE509" s="150"/>
      <c r="AF509" s="150"/>
      <c r="AG509" s="150"/>
      <c r="AH509" s="150"/>
      <c r="AI509" s="150"/>
      <c r="AJ509" s="150"/>
      <c r="AK509" s="150"/>
      <c r="AL509" s="150"/>
      <c r="AM509" s="150"/>
      <c r="AN509" s="150"/>
      <c r="AO509" s="150"/>
      <c r="AP509" s="150"/>
      <c r="AQ509" s="150"/>
      <c r="AR509" s="150"/>
      <c r="AS509" s="150"/>
      <c r="AT509" s="150"/>
      <c r="AU509" s="150"/>
      <c r="AV509" s="150"/>
      <c r="AW509" s="150"/>
      <c r="AX509" s="150"/>
      <c r="AY509" s="150"/>
      <c r="AZ509" s="150"/>
      <c r="BA509" s="150"/>
      <c r="BB509" s="150"/>
      <c r="BC509" s="150"/>
      <c r="BD509" s="150"/>
      <c r="BE509" s="150"/>
      <c r="BF509" s="150"/>
      <c r="BG509" s="150"/>
    </row>
    <row r="510" spans="1:59" outlineLevel="1" x14ac:dyDescent="0.2">
      <c r="A510" s="151"/>
      <c r="B510" s="161"/>
      <c r="C510" s="183" t="s">
        <v>841</v>
      </c>
      <c r="D510" s="164"/>
      <c r="E510" s="168">
        <v>2.4</v>
      </c>
      <c r="F510" s="172"/>
      <c r="G510" s="172"/>
      <c r="H510" s="172"/>
      <c r="I510" s="172"/>
      <c r="J510" s="172"/>
      <c r="K510" s="172"/>
      <c r="L510" s="172"/>
      <c r="M510" s="172"/>
      <c r="N510" s="172"/>
      <c r="O510" s="172"/>
      <c r="P510" s="172"/>
      <c r="Q510" s="172"/>
      <c r="R510" s="173"/>
      <c r="S510" s="172"/>
      <c r="T510" s="150"/>
      <c r="U510" s="150"/>
      <c r="V510" s="150"/>
      <c r="W510" s="150"/>
      <c r="X510" s="150"/>
      <c r="Y510" s="150"/>
      <c r="Z510" s="150"/>
      <c r="AA510" s="150"/>
      <c r="AB510" s="150"/>
      <c r="AC510" s="150"/>
      <c r="AD510" s="150" t="s">
        <v>130</v>
      </c>
      <c r="AE510" s="150"/>
      <c r="AF510" s="150"/>
      <c r="AG510" s="150"/>
      <c r="AH510" s="150"/>
      <c r="AI510" s="150"/>
      <c r="AJ510" s="150"/>
      <c r="AK510" s="150"/>
      <c r="AL510" s="150"/>
      <c r="AM510" s="150"/>
      <c r="AN510" s="150"/>
      <c r="AO510" s="150"/>
      <c r="AP510" s="150"/>
      <c r="AQ510" s="150"/>
      <c r="AR510" s="150"/>
      <c r="AS510" s="150"/>
      <c r="AT510" s="150"/>
      <c r="AU510" s="150"/>
      <c r="AV510" s="150"/>
      <c r="AW510" s="150"/>
      <c r="AX510" s="150"/>
      <c r="AY510" s="150"/>
      <c r="AZ510" s="150"/>
      <c r="BA510" s="150"/>
      <c r="BB510" s="150"/>
      <c r="BC510" s="150"/>
      <c r="BD510" s="150"/>
      <c r="BE510" s="150"/>
      <c r="BF510" s="150"/>
      <c r="BG510" s="150"/>
    </row>
    <row r="511" spans="1:59" outlineLevel="1" x14ac:dyDescent="0.2">
      <c r="A511" s="151">
        <v>230</v>
      </c>
      <c r="B511" s="161" t="s">
        <v>842</v>
      </c>
      <c r="C511" s="182" t="s">
        <v>843</v>
      </c>
      <c r="D511" s="163" t="s">
        <v>133</v>
      </c>
      <c r="E511" s="167">
        <v>2.52</v>
      </c>
      <c r="F511" s="235"/>
      <c r="G511" s="172">
        <f>ROUND(E511*F511,2)</f>
        <v>0</v>
      </c>
      <c r="H511" s="172">
        <v>0</v>
      </c>
      <c r="I511" s="172">
        <f>ROUND(E511*H511,2)</f>
        <v>0</v>
      </c>
      <c r="J511" s="172">
        <v>488</v>
      </c>
      <c r="K511" s="172">
        <f>ROUND(E511*J511,2)</f>
        <v>1229.76</v>
      </c>
      <c r="L511" s="172">
        <v>21</v>
      </c>
      <c r="M511" s="172">
        <f>G511*(1+L511/100)</f>
        <v>0</v>
      </c>
      <c r="N511" s="172">
        <v>5.4599999999999996E-3</v>
      </c>
      <c r="O511" s="172">
        <f>ROUND(E511*N511,2)</f>
        <v>0.01</v>
      </c>
      <c r="P511" s="172">
        <v>0</v>
      </c>
      <c r="Q511" s="172">
        <f>ROUND(E511*P511,2)</f>
        <v>0</v>
      </c>
      <c r="R511" s="173" t="s">
        <v>835</v>
      </c>
      <c r="S511" s="172" t="s">
        <v>129</v>
      </c>
      <c r="T511" s="150"/>
      <c r="U511" s="150"/>
      <c r="V511" s="150"/>
      <c r="W511" s="150"/>
      <c r="X511" s="150"/>
      <c r="Y511" s="150"/>
      <c r="Z511" s="150"/>
      <c r="AA511" s="150"/>
      <c r="AB511" s="150"/>
      <c r="AC511" s="150"/>
      <c r="AD511" s="150" t="s">
        <v>142</v>
      </c>
      <c r="AE511" s="150"/>
      <c r="AF511" s="150"/>
      <c r="AG511" s="150"/>
      <c r="AH511" s="150"/>
      <c r="AI511" s="150"/>
      <c r="AJ511" s="150"/>
      <c r="AK511" s="150"/>
      <c r="AL511" s="150"/>
      <c r="AM511" s="150"/>
      <c r="AN511" s="150"/>
      <c r="AO511" s="150"/>
      <c r="AP511" s="150"/>
      <c r="AQ511" s="150"/>
      <c r="AR511" s="150"/>
      <c r="AS511" s="150"/>
      <c r="AT511" s="150"/>
      <c r="AU511" s="150"/>
      <c r="AV511" s="150"/>
      <c r="AW511" s="150"/>
      <c r="AX511" s="150"/>
      <c r="AY511" s="150"/>
      <c r="AZ511" s="150"/>
      <c r="BA511" s="150"/>
      <c r="BB511" s="150"/>
      <c r="BC511" s="150"/>
      <c r="BD511" s="150"/>
      <c r="BE511" s="150"/>
      <c r="BF511" s="150"/>
      <c r="BG511" s="150"/>
    </row>
    <row r="512" spans="1:59" outlineLevel="1" x14ac:dyDescent="0.2">
      <c r="A512" s="151"/>
      <c r="B512" s="161"/>
      <c r="C512" s="183" t="s">
        <v>844</v>
      </c>
      <c r="D512" s="164"/>
      <c r="E512" s="168">
        <v>2.52</v>
      </c>
      <c r="F512" s="172"/>
      <c r="G512" s="172"/>
      <c r="H512" s="172"/>
      <c r="I512" s="172"/>
      <c r="J512" s="172"/>
      <c r="K512" s="172"/>
      <c r="L512" s="172"/>
      <c r="M512" s="172"/>
      <c r="N512" s="172"/>
      <c r="O512" s="172"/>
      <c r="P512" s="172"/>
      <c r="Q512" s="172"/>
      <c r="R512" s="173"/>
      <c r="S512" s="172"/>
      <c r="T512" s="150"/>
      <c r="U512" s="150"/>
      <c r="V512" s="150"/>
      <c r="W512" s="150"/>
      <c r="X512" s="150"/>
      <c r="Y512" s="150"/>
      <c r="Z512" s="150"/>
      <c r="AA512" s="150"/>
      <c r="AB512" s="150"/>
      <c r="AC512" s="150"/>
      <c r="AD512" s="150" t="s">
        <v>130</v>
      </c>
      <c r="AE512" s="150"/>
      <c r="AF512" s="150"/>
      <c r="AG512" s="150"/>
      <c r="AH512" s="150"/>
      <c r="AI512" s="150"/>
      <c r="AJ512" s="150"/>
      <c r="AK512" s="150"/>
      <c r="AL512" s="150"/>
      <c r="AM512" s="150"/>
      <c r="AN512" s="150"/>
      <c r="AO512" s="150"/>
      <c r="AP512" s="150"/>
      <c r="AQ512" s="150"/>
      <c r="AR512" s="150"/>
      <c r="AS512" s="150"/>
      <c r="AT512" s="150"/>
      <c r="AU512" s="150"/>
      <c r="AV512" s="150"/>
      <c r="AW512" s="150"/>
      <c r="AX512" s="150"/>
      <c r="AY512" s="150"/>
      <c r="AZ512" s="150"/>
      <c r="BA512" s="150"/>
      <c r="BB512" s="150"/>
      <c r="BC512" s="150"/>
      <c r="BD512" s="150"/>
      <c r="BE512" s="150"/>
      <c r="BF512" s="150"/>
      <c r="BG512" s="150"/>
    </row>
    <row r="513" spans="1:59" outlineLevel="1" x14ac:dyDescent="0.2">
      <c r="A513" s="151">
        <v>231</v>
      </c>
      <c r="B513" s="161" t="s">
        <v>845</v>
      </c>
      <c r="C513" s="182" t="s">
        <v>846</v>
      </c>
      <c r="D513" s="163" t="s">
        <v>133</v>
      </c>
      <c r="E513" s="167">
        <v>35.965000000000003</v>
      </c>
      <c r="F513" s="235"/>
      <c r="G513" s="172">
        <f>ROUND(E513*F513,2)</f>
        <v>0</v>
      </c>
      <c r="H513" s="172">
        <v>0</v>
      </c>
      <c r="I513" s="172">
        <f>ROUND(E513*H513,2)</f>
        <v>0</v>
      </c>
      <c r="J513" s="172">
        <v>462</v>
      </c>
      <c r="K513" s="172">
        <f>ROUND(E513*J513,2)</f>
        <v>16615.830000000002</v>
      </c>
      <c r="L513" s="172">
        <v>21</v>
      </c>
      <c r="M513" s="172">
        <f>G513*(1+L513/100)</f>
        <v>0</v>
      </c>
      <c r="N513" s="172">
        <v>4.8300000000000001E-3</v>
      </c>
      <c r="O513" s="172">
        <f>ROUND(E513*N513,2)</f>
        <v>0.17</v>
      </c>
      <c r="P513" s="172">
        <v>0</v>
      </c>
      <c r="Q513" s="172">
        <f>ROUND(E513*P513,2)</f>
        <v>0</v>
      </c>
      <c r="R513" s="173" t="s">
        <v>835</v>
      </c>
      <c r="S513" s="172" t="s">
        <v>129</v>
      </c>
      <c r="T513" s="150"/>
      <c r="U513" s="150"/>
      <c r="V513" s="150"/>
      <c r="W513" s="150"/>
      <c r="X513" s="150"/>
      <c r="Y513" s="150"/>
      <c r="Z513" s="150"/>
      <c r="AA513" s="150"/>
      <c r="AB513" s="150"/>
      <c r="AC513" s="150"/>
      <c r="AD513" s="150" t="s">
        <v>142</v>
      </c>
      <c r="AE513" s="150"/>
      <c r="AF513" s="150"/>
      <c r="AG513" s="150"/>
      <c r="AH513" s="150"/>
      <c r="AI513" s="150"/>
      <c r="AJ513" s="150"/>
      <c r="AK513" s="150"/>
      <c r="AL513" s="150"/>
      <c r="AM513" s="150"/>
      <c r="AN513" s="150"/>
      <c r="AO513" s="150"/>
      <c r="AP513" s="150"/>
      <c r="AQ513" s="150"/>
      <c r="AR513" s="150"/>
      <c r="AS513" s="150"/>
      <c r="AT513" s="150"/>
      <c r="AU513" s="150"/>
      <c r="AV513" s="150"/>
      <c r="AW513" s="150"/>
      <c r="AX513" s="150"/>
      <c r="AY513" s="150"/>
      <c r="AZ513" s="150"/>
      <c r="BA513" s="150"/>
      <c r="BB513" s="150"/>
      <c r="BC513" s="150"/>
      <c r="BD513" s="150"/>
      <c r="BE513" s="150"/>
      <c r="BF513" s="150"/>
      <c r="BG513" s="150"/>
    </row>
    <row r="514" spans="1:59" outlineLevel="1" x14ac:dyDescent="0.2">
      <c r="A514" s="151"/>
      <c r="B514" s="161"/>
      <c r="C514" s="183" t="s">
        <v>847</v>
      </c>
      <c r="D514" s="164"/>
      <c r="E514" s="168">
        <v>22.675000000000001</v>
      </c>
      <c r="F514" s="172"/>
      <c r="G514" s="172"/>
      <c r="H514" s="172"/>
      <c r="I514" s="172"/>
      <c r="J514" s="172"/>
      <c r="K514" s="172"/>
      <c r="L514" s="172"/>
      <c r="M514" s="172"/>
      <c r="N514" s="172"/>
      <c r="O514" s="172"/>
      <c r="P514" s="172"/>
      <c r="Q514" s="172"/>
      <c r="R514" s="173"/>
      <c r="S514" s="172"/>
      <c r="T514" s="150"/>
      <c r="U514" s="150"/>
      <c r="V514" s="150"/>
      <c r="W514" s="150"/>
      <c r="X514" s="150"/>
      <c r="Y514" s="150"/>
      <c r="Z514" s="150"/>
      <c r="AA514" s="150"/>
      <c r="AB514" s="150"/>
      <c r="AC514" s="150"/>
      <c r="AD514" s="150" t="s">
        <v>142</v>
      </c>
      <c r="AE514" s="150"/>
      <c r="AF514" s="150"/>
      <c r="AG514" s="150"/>
      <c r="AH514" s="150"/>
      <c r="AI514" s="150"/>
      <c r="AJ514" s="150"/>
      <c r="AK514" s="150"/>
      <c r="AL514" s="150"/>
      <c r="AM514" s="150"/>
      <c r="AN514" s="150"/>
      <c r="AO514" s="150"/>
      <c r="AP514" s="150"/>
      <c r="AQ514" s="150"/>
      <c r="AR514" s="150"/>
      <c r="AS514" s="150"/>
      <c r="AT514" s="150"/>
      <c r="AU514" s="150"/>
      <c r="AV514" s="150"/>
      <c r="AW514" s="150"/>
      <c r="AX514" s="150"/>
      <c r="AY514" s="150"/>
      <c r="AZ514" s="150"/>
      <c r="BA514" s="150"/>
      <c r="BB514" s="150"/>
      <c r="BC514" s="150"/>
      <c r="BD514" s="150"/>
      <c r="BE514" s="150"/>
      <c r="BF514" s="150"/>
      <c r="BG514" s="150"/>
    </row>
    <row r="515" spans="1:59" outlineLevel="1" x14ac:dyDescent="0.2">
      <c r="A515" s="151"/>
      <c r="B515" s="161"/>
      <c r="C515" s="183" t="s">
        <v>358</v>
      </c>
      <c r="D515" s="164"/>
      <c r="E515" s="168">
        <v>13.29</v>
      </c>
      <c r="F515" s="172"/>
      <c r="G515" s="172"/>
      <c r="H515" s="172"/>
      <c r="I515" s="172"/>
      <c r="J515" s="172"/>
      <c r="K515" s="172"/>
      <c r="L515" s="172"/>
      <c r="M515" s="172"/>
      <c r="N515" s="172"/>
      <c r="O515" s="172"/>
      <c r="P515" s="172"/>
      <c r="Q515" s="172"/>
      <c r="R515" s="173"/>
      <c r="S515" s="172"/>
      <c r="T515" s="150"/>
      <c r="U515" s="150"/>
      <c r="V515" s="150"/>
      <c r="W515" s="150"/>
      <c r="X515" s="150"/>
      <c r="Y515" s="150"/>
      <c r="Z515" s="150"/>
      <c r="AA515" s="150"/>
      <c r="AB515" s="150"/>
      <c r="AC515" s="150"/>
      <c r="AD515" s="150" t="s">
        <v>130</v>
      </c>
      <c r="AE515" s="150"/>
      <c r="AF515" s="150"/>
      <c r="AG515" s="150"/>
      <c r="AH515" s="150"/>
      <c r="AI515" s="150"/>
      <c r="AJ515" s="150"/>
      <c r="AK515" s="150"/>
      <c r="AL515" s="150"/>
      <c r="AM515" s="150"/>
      <c r="AN515" s="150"/>
      <c r="AO515" s="150"/>
      <c r="AP515" s="150"/>
      <c r="AQ515" s="150"/>
      <c r="AR515" s="150"/>
      <c r="AS515" s="150"/>
      <c r="AT515" s="150"/>
      <c r="AU515" s="150"/>
      <c r="AV515" s="150"/>
      <c r="AW515" s="150"/>
      <c r="AX515" s="150"/>
      <c r="AY515" s="150"/>
      <c r="AZ515" s="150"/>
      <c r="BA515" s="150"/>
      <c r="BB515" s="150"/>
      <c r="BC515" s="150"/>
      <c r="BD515" s="150"/>
      <c r="BE515" s="150"/>
      <c r="BF515" s="150"/>
      <c r="BG515" s="150"/>
    </row>
    <row r="516" spans="1:59" outlineLevel="1" x14ac:dyDescent="0.2">
      <c r="A516" s="151">
        <v>232</v>
      </c>
      <c r="B516" s="161" t="s">
        <v>848</v>
      </c>
      <c r="C516" s="182" t="s">
        <v>849</v>
      </c>
      <c r="D516" s="163" t="s">
        <v>137</v>
      </c>
      <c r="E516" s="167">
        <v>67.8</v>
      </c>
      <c r="F516" s="235"/>
      <c r="G516" s="172">
        <f>ROUND(E516*F516,2)</f>
        <v>0</v>
      </c>
      <c r="H516" s="172">
        <v>0</v>
      </c>
      <c r="I516" s="172">
        <f>ROUND(E516*H516,2)</f>
        <v>0</v>
      </c>
      <c r="J516" s="172">
        <v>44.2</v>
      </c>
      <c r="K516" s="172">
        <f>ROUND(E516*J516,2)</f>
        <v>2996.76</v>
      </c>
      <c r="L516" s="172">
        <v>21</v>
      </c>
      <c r="M516" s="172">
        <f>G516*(1+L516/100)</f>
        <v>0</v>
      </c>
      <c r="N516" s="172">
        <v>4.0000000000000003E-5</v>
      </c>
      <c r="O516" s="172">
        <f>ROUND(E516*N516,2)</f>
        <v>0</v>
      </c>
      <c r="P516" s="172">
        <v>0</v>
      </c>
      <c r="Q516" s="172">
        <f>ROUND(E516*P516,2)</f>
        <v>0</v>
      </c>
      <c r="R516" s="173" t="s">
        <v>835</v>
      </c>
      <c r="S516" s="172" t="s">
        <v>129</v>
      </c>
      <c r="T516" s="150"/>
      <c r="U516" s="150"/>
      <c r="V516" s="150"/>
      <c r="W516" s="150"/>
      <c r="X516" s="150"/>
      <c r="Y516" s="150"/>
      <c r="Z516" s="150"/>
      <c r="AA516" s="150"/>
      <c r="AB516" s="150"/>
      <c r="AC516" s="150"/>
      <c r="AD516" s="150" t="s">
        <v>142</v>
      </c>
      <c r="AE516" s="150"/>
      <c r="AF516" s="150"/>
      <c r="AG516" s="150"/>
      <c r="AH516" s="150"/>
      <c r="AI516" s="150"/>
      <c r="AJ516" s="150"/>
      <c r="AK516" s="150"/>
      <c r="AL516" s="150"/>
      <c r="AM516" s="150"/>
      <c r="AN516" s="150"/>
      <c r="AO516" s="150"/>
      <c r="AP516" s="150"/>
      <c r="AQ516" s="150"/>
      <c r="AR516" s="150"/>
      <c r="AS516" s="150"/>
      <c r="AT516" s="150"/>
      <c r="AU516" s="150"/>
      <c r="AV516" s="150"/>
      <c r="AW516" s="150"/>
      <c r="AX516" s="150"/>
      <c r="AY516" s="150"/>
      <c r="AZ516" s="150"/>
      <c r="BA516" s="150"/>
      <c r="BB516" s="150"/>
      <c r="BC516" s="150"/>
      <c r="BD516" s="150"/>
      <c r="BE516" s="150"/>
      <c r="BF516" s="150"/>
      <c r="BG516" s="150"/>
    </row>
    <row r="517" spans="1:59" outlineLevel="1" x14ac:dyDescent="0.2">
      <c r="A517" s="151"/>
      <c r="B517" s="161"/>
      <c r="C517" s="183" t="s">
        <v>850</v>
      </c>
      <c r="D517" s="164"/>
      <c r="E517" s="168">
        <v>17.399999999999999</v>
      </c>
      <c r="F517" s="172"/>
      <c r="G517" s="172"/>
      <c r="H517" s="172"/>
      <c r="I517" s="172"/>
      <c r="J517" s="172"/>
      <c r="K517" s="172"/>
      <c r="L517" s="172"/>
      <c r="M517" s="172"/>
      <c r="N517" s="172"/>
      <c r="O517" s="172"/>
      <c r="P517" s="172"/>
      <c r="Q517" s="172"/>
      <c r="R517" s="173"/>
      <c r="S517" s="172"/>
      <c r="T517" s="150"/>
      <c r="U517" s="150"/>
      <c r="V517" s="150"/>
      <c r="W517" s="150"/>
      <c r="X517" s="150"/>
      <c r="Y517" s="150"/>
      <c r="Z517" s="150"/>
      <c r="AA517" s="150"/>
      <c r="AB517" s="150"/>
      <c r="AC517" s="150"/>
      <c r="AD517" s="150" t="s">
        <v>142</v>
      </c>
      <c r="AE517" s="150"/>
      <c r="AF517" s="150"/>
      <c r="AG517" s="150"/>
      <c r="AH517" s="150"/>
      <c r="AI517" s="150"/>
      <c r="AJ517" s="150"/>
      <c r="AK517" s="150"/>
      <c r="AL517" s="150"/>
      <c r="AM517" s="150"/>
      <c r="AN517" s="150"/>
      <c r="AO517" s="150"/>
      <c r="AP517" s="150"/>
      <c r="AQ517" s="150"/>
      <c r="AR517" s="150"/>
      <c r="AS517" s="150"/>
      <c r="AT517" s="150"/>
      <c r="AU517" s="150"/>
      <c r="AV517" s="150"/>
      <c r="AW517" s="150"/>
      <c r="AX517" s="150"/>
      <c r="AY517" s="150"/>
      <c r="AZ517" s="150"/>
      <c r="BA517" s="150"/>
      <c r="BB517" s="150"/>
      <c r="BC517" s="150"/>
      <c r="BD517" s="150"/>
      <c r="BE517" s="150"/>
      <c r="BF517" s="150"/>
      <c r="BG517" s="150"/>
    </row>
    <row r="518" spans="1:59" outlineLevel="1" x14ac:dyDescent="0.2">
      <c r="A518" s="151"/>
      <c r="B518" s="161"/>
      <c r="C518" s="183" t="s">
        <v>851</v>
      </c>
      <c r="D518" s="164"/>
      <c r="E518" s="168">
        <v>4.0999999999999996</v>
      </c>
      <c r="F518" s="172"/>
      <c r="G518" s="172"/>
      <c r="H518" s="172"/>
      <c r="I518" s="172"/>
      <c r="J518" s="172"/>
      <c r="K518" s="172"/>
      <c r="L518" s="172"/>
      <c r="M518" s="172"/>
      <c r="N518" s="172"/>
      <c r="O518" s="172"/>
      <c r="P518" s="172"/>
      <c r="Q518" s="172"/>
      <c r="R518" s="173"/>
      <c r="S518" s="172"/>
      <c r="T518" s="150"/>
      <c r="U518" s="150"/>
      <c r="V518" s="150"/>
      <c r="W518" s="150"/>
      <c r="X518" s="150"/>
      <c r="Y518" s="150"/>
      <c r="Z518" s="150"/>
      <c r="AA518" s="150"/>
      <c r="AB518" s="150"/>
      <c r="AC518" s="150"/>
      <c r="AD518" s="150" t="s">
        <v>142</v>
      </c>
      <c r="AE518" s="150"/>
      <c r="AF518" s="150"/>
      <c r="AG518" s="150"/>
      <c r="AH518" s="150"/>
      <c r="AI518" s="150"/>
      <c r="AJ518" s="150"/>
      <c r="AK518" s="150"/>
      <c r="AL518" s="150"/>
      <c r="AM518" s="150"/>
      <c r="AN518" s="150"/>
      <c r="AO518" s="150"/>
      <c r="AP518" s="150"/>
      <c r="AQ518" s="150"/>
      <c r="AR518" s="150"/>
      <c r="AS518" s="150"/>
      <c r="AT518" s="150"/>
      <c r="AU518" s="150"/>
      <c r="AV518" s="150"/>
      <c r="AW518" s="150"/>
      <c r="AX518" s="150"/>
      <c r="AY518" s="150"/>
      <c r="AZ518" s="150"/>
      <c r="BA518" s="150"/>
      <c r="BB518" s="150"/>
      <c r="BC518" s="150"/>
      <c r="BD518" s="150"/>
      <c r="BE518" s="150"/>
      <c r="BF518" s="150"/>
      <c r="BG518" s="150"/>
    </row>
    <row r="519" spans="1:59" outlineLevel="1" x14ac:dyDescent="0.2">
      <c r="A519" s="151"/>
      <c r="B519" s="161"/>
      <c r="C519" s="183" t="s">
        <v>852</v>
      </c>
      <c r="D519" s="164"/>
      <c r="E519" s="168">
        <v>5.7</v>
      </c>
      <c r="F519" s="172"/>
      <c r="G519" s="172"/>
      <c r="H519" s="172"/>
      <c r="I519" s="172"/>
      <c r="J519" s="172"/>
      <c r="K519" s="172"/>
      <c r="L519" s="172"/>
      <c r="M519" s="172"/>
      <c r="N519" s="172"/>
      <c r="O519" s="172"/>
      <c r="P519" s="172"/>
      <c r="Q519" s="172"/>
      <c r="R519" s="173"/>
      <c r="S519" s="172"/>
      <c r="T519" s="150"/>
      <c r="U519" s="150"/>
      <c r="V519" s="150"/>
      <c r="W519" s="150"/>
      <c r="X519" s="150"/>
      <c r="Y519" s="150"/>
      <c r="Z519" s="150"/>
      <c r="AA519" s="150"/>
      <c r="AB519" s="150"/>
      <c r="AC519" s="150"/>
      <c r="AD519" s="150" t="s">
        <v>142</v>
      </c>
      <c r="AE519" s="150"/>
      <c r="AF519" s="150"/>
      <c r="AG519" s="150"/>
      <c r="AH519" s="150"/>
      <c r="AI519" s="150"/>
      <c r="AJ519" s="150"/>
      <c r="AK519" s="150"/>
      <c r="AL519" s="150"/>
      <c r="AM519" s="150"/>
      <c r="AN519" s="150"/>
      <c r="AO519" s="150"/>
      <c r="AP519" s="150"/>
      <c r="AQ519" s="150"/>
      <c r="AR519" s="150"/>
      <c r="AS519" s="150"/>
      <c r="AT519" s="150"/>
      <c r="AU519" s="150"/>
      <c r="AV519" s="150"/>
      <c r="AW519" s="150"/>
      <c r="AX519" s="150"/>
      <c r="AY519" s="150"/>
      <c r="AZ519" s="150"/>
      <c r="BA519" s="150"/>
      <c r="BB519" s="150"/>
      <c r="BC519" s="150"/>
      <c r="BD519" s="150"/>
      <c r="BE519" s="150"/>
      <c r="BF519" s="150"/>
      <c r="BG519" s="150"/>
    </row>
    <row r="520" spans="1:59" outlineLevel="1" x14ac:dyDescent="0.2">
      <c r="A520" s="151"/>
      <c r="B520" s="161"/>
      <c r="C520" s="183" t="s">
        <v>853</v>
      </c>
      <c r="D520" s="164"/>
      <c r="E520" s="168">
        <v>8.1999999999999993</v>
      </c>
      <c r="F520" s="172"/>
      <c r="G520" s="172"/>
      <c r="H520" s="172"/>
      <c r="I520" s="172"/>
      <c r="J520" s="172"/>
      <c r="K520" s="172"/>
      <c r="L520" s="172"/>
      <c r="M520" s="172"/>
      <c r="N520" s="172"/>
      <c r="O520" s="172"/>
      <c r="P520" s="172"/>
      <c r="Q520" s="172"/>
      <c r="R520" s="173"/>
      <c r="S520" s="172"/>
      <c r="T520" s="150"/>
      <c r="U520" s="150"/>
      <c r="V520" s="150"/>
      <c r="W520" s="150"/>
      <c r="X520" s="150"/>
      <c r="Y520" s="150"/>
      <c r="Z520" s="150"/>
      <c r="AA520" s="150"/>
      <c r="AB520" s="150"/>
      <c r="AC520" s="150"/>
      <c r="AD520" s="150" t="s">
        <v>142</v>
      </c>
      <c r="AE520" s="150"/>
      <c r="AF520" s="150"/>
      <c r="AG520" s="150"/>
      <c r="AH520" s="150"/>
      <c r="AI520" s="150"/>
      <c r="AJ520" s="150"/>
      <c r="AK520" s="150"/>
      <c r="AL520" s="150"/>
      <c r="AM520" s="150"/>
      <c r="AN520" s="150"/>
      <c r="AO520" s="150"/>
      <c r="AP520" s="150"/>
      <c r="AQ520" s="150"/>
      <c r="AR520" s="150"/>
      <c r="AS520" s="150"/>
      <c r="AT520" s="150"/>
      <c r="AU520" s="150"/>
      <c r="AV520" s="150"/>
      <c r="AW520" s="150"/>
      <c r="AX520" s="150"/>
      <c r="AY520" s="150"/>
      <c r="AZ520" s="150"/>
      <c r="BA520" s="150"/>
      <c r="BB520" s="150"/>
      <c r="BC520" s="150"/>
      <c r="BD520" s="150"/>
      <c r="BE520" s="150"/>
      <c r="BF520" s="150"/>
      <c r="BG520" s="150"/>
    </row>
    <row r="521" spans="1:59" outlineLevel="1" x14ac:dyDescent="0.2">
      <c r="A521" s="151"/>
      <c r="B521" s="161"/>
      <c r="C521" s="183" t="s">
        <v>854</v>
      </c>
      <c r="D521" s="164"/>
      <c r="E521" s="168">
        <v>4.0999999999999996</v>
      </c>
      <c r="F521" s="172"/>
      <c r="G521" s="172"/>
      <c r="H521" s="172"/>
      <c r="I521" s="172"/>
      <c r="J521" s="172"/>
      <c r="K521" s="172"/>
      <c r="L521" s="172"/>
      <c r="M521" s="172"/>
      <c r="N521" s="172"/>
      <c r="O521" s="172"/>
      <c r="P521" s="172"/>
      <c r="Q521" s="172"/>
      <c r="R521" s="173"/>
      <c r="S521" s="172"/>
      <c r="T521" s="150"/>
      <c r="U521" s="150"/>
      <c r="V521" s="150"/>
      <c r="W521" s="150"/>
      <c r="X521" s="150"/>
      <c r="Y521" s="150"/>
      <c r="Z521" s="150"/>
      <c r="AA521" s="150"/>
      <c r="AB521" s="150"/>
      <c r="AC521" s="150"/>
      <c r="AD521" s="150" t="s">
        <v>142</v>
      </c>
      <c r="AE521" s="150"/>
      <c r="AF521" s="150"/>
      <c r="AG521" s="150"/>
      <c r="AH521" s="150"/>
      <c r="AI521" s="150"/>
      <c r="AJ521" s="150"/>
      <c r="AK521" s="150"/>
      <c r="AL521" s="150"/>
      <c r="AM521" s="150"/>
      <c r="AN521" s="150"/>
      <c r="AO521" s="150"/>
      <c r="AP521" s="150"/>
      <c r="AQ521" s="150"/>
      <c r="AR521" s="150"/>
      <c r="AS521" s="150"/>
      <c r="AT521" s="150"/>
      <c r="AU521" s="150"/>
      <c r="AV521" s="150"/>
      <c r="AW521" s="150"/>
      <c r="AX521" s="150"/>
      <c r="AY521" s="150"/>
      <c r="AZ521" s="150"/>
      <c r="BA521" s="150"/>
      <c r="BB521" s="150"/>
      <c r="BC521" s="150"/>
      <c r="BD521" s="150"/>
      <c r="BE521" s="150"/>
      <c r="BF521" s="150"/>
      <c r="BG521" s="150"/>
    </row>
    <row r="522" spans="1:59" outlineLevel="1" x14ac:dyDescent="0.2">
      <c r="A522" s="151"/>
      <c r="B522" s="161"/>
      <c r="C522" s="183" t="s">
        <v>855</v>
      </c>
      <c r="D522" s="164"/>
      <c r="E522" s="168">
        <v>7.7</v>
      </c>
      <c r="F522" s="172"/>
      <c r="G522" s="172"/>
      <c r="H522" s="172"/>
      <c r="I522" s="172"/>
      <c r="J522" s="172"/>
      <c r="K522" s="172"/>
      <c r="L522" s="172"/>
      <c r="M522" s="172"/>
      <c r="N522" s="172"/>
      <c r="O522" s="172"/>
      <c r="P522" s="172"/>
      <c r="Q522" s="172"/>
      <c r="R522" s="173"/>
      <c r="S522" s="172"/>
      <c r="T522" s="150"/>
      <c r="U522" s="150"/>
      <c r="V522" s="150"/>
      <c r="W522" s="150"/>
      <c r="X522" s="150"/>
      <c r="Y522" s="150"/>
      <c r="Z522" s="150"/>
      <c r="AA522" s="150"/>
      <c r="AB522" s="150"/>
      <c r="AC522" s="150"/>
      <c r="AD522" s="150" t="s">
        <v>142</v>
      </c>
      <c r="AE522" s="150"/>
      <c r="AF522" s="150"/>
      <c r="AG522" s="150"/>
      <c r="AH522" s="150"/>
      <c r="AI522" s="150"/>
      <c r="AJ522" s="150"/>
      <c r="AK522" s="150"/>
      <c r="AL522" s="150"/>
      <c r="AM522" s="150"/>
      <c r="AN522" s="150"/>
      <c r="AO522" s="150"/>
      <c r="AP522" s="150"/>
      <c r="AQ522" s="150"/>
      <c r="AR522" s="150"/>
      <c r="AS522" s="150"/>
      <c r="AT522" s="150"/>
      <c r="AU522" s="150"/>
      <c r="AV522" s="150"/>
      <c r="AW522" s="150"/>
      <c r="AX522" s="150"/>
      <c r="AY522" s="150"/>
      <c r="AZ522" s="150"/>
      <c r="BA522" s="150"/>
      <c r="BB522" s="150"/>
      <c r="BC522" s="150"/>
      <c r="BD522" s="150"/>
      <c r="BE522" s="150"/>
      <c r="BF522" s="150"/>
      <c r="BG522" s="150"/>
    </row>
    <row r="523" spans="1:59" outlineLevel="1" x14ac:dyDescent="0.2">
      <c r="A523" s="151"/>
      <c r="B523" s="161"/>
      <c r="C523" s="183" t="s">
        <v>856</v>
      </c>
      <c r="D523" s="164"/>
      <c r="E523" s="168">
        <v>5.4</v>
      </c>
      <c r="F523" s="172"/>
      <c r="G523" s="172"/>
      <c r="H523" s="172"/>
      <c r="I523" s="172"/>
      <c r="J523" s="172"/>
      <c r="K523" s="172"/>
      <c r="L523" s="172"/>
      <c r="M523" s="172"/>
      <c r="N523" s="172"/>
      <c r="O523" s="172"/>
      <c r="P523" s="172"/>
      <c r="Q523" s="172"/>
      <c r="R523" s="173"/>
      <c r="S523" s="172"/>
      <c r="T523" s="150"/>
      <c r="U523" s="150"/>
      <c r="V523" s="150"/>
      <c r="W523" s="150"/>
      <c r="X523" s="150"/>
      <c r="Y523" s="150"/>
      <c r="Z523" s="150"/>
      <c r="AA523" s="150"/>
      <c r="AB523" s="150"/>
      <c r="AC523" s="150"/>
      <c r="AD523" s="150" t="s">
        <v>142</v>
      </c>
      <c r="AE523" s="150"/>
      <c r="AF523" s="150"/>
      <c r="AG523" s="150"/>
      <c r="AH523" s="150"/>
      <c r="AI523" s="150"/>
      <c r="AJ523" s="150"/>
      <c r="AK523" s="150"/>
      <c r="AL523" s="150"/>
      <c r="AM523" s="150"/>
      <c r="AN523" s="150"/>
      <c r="AO523" s="150"/>
      <c r="AP523" s="150"/>
      <c r="AQ523" s="150"/>
      <c r="AR523" s="150"/>
      <c r="AS523" s="150"/>
      <c r="AT523" s="150"/>
      <c r="AU523" s="150"/>
      <c r="AV523" s="150"/>
      <c r="AW523" s="150"/>
      <c r="AX523" s="150"/>
      <c r="AY523" s="150"/>
      <c r="AZ523" s="150"/>
      <c r="BA523" s="150"/>
      <c r="BB523" s="150"/>
      <c r="BC523" s="150"/>
      <c r="BD523" s="150"/>
      <c r="BE523" s="150"/>
      <c r="BF523" s="150"/>
      <c r="BG523" s="150"/>
    </row>
    <row r="524" spans="1:59" outlineLevel="1" x14ac:dyDescent="0.2">
      <c r="A524" s="151"/>
      <c r="B524" s="161"/>
      <c r="C524" s="183" t="s">
        <v>857</v>
      </c>
      <c r="D524" s="164"/>
      <c r="E524" s="168">
        <v>8.1999999999999993</v>
      </c>
      <c r="F524" s="172"/>
      <c r="G524" s="172"/>
      <c r="H524" s="172"/>
      <c r="I524" s="172"/>
      <c r="J524" s="172"/>
      <c r="K524" s="172"/>
      <c r="L524" s="172"/>
      <c r="M524" s="172"/>
      <c r="N524" s="172"/>
      <c r="O524" s="172"/>
      <c r="P524" s="172"/>
      <c r="Q524" s="172"/>
      <c r="R524" s="173"/>
      <c r="S524" s="172"/>
      <c r="T524" s="150"/>
      <c r="U524" s="150"/>
      <c r="V524" s="150"/>
      <c r="W524" s="150"/>
      <c r="X524" s="150"/>
      <c r="Y524" s="150"/>
      <c r="Z524" s="150"/>
      <c r="AA524" s="150"/>
      <c r="AB524" s="150"/>
      <c r="AC524" s="150"/>
      <c r="AD524" s="150" t="s">
        <v>142</v>
      </c>
      <c r="AE524" s="150"/>
      <c r="AF524" s="150"/>
      <c r="AG524" s="150"/>
      <c r="AH524" s="150"/>
      <c r="AI524" s="150"/>
      <c r="AJ524" s="150"/>
      <c r="AK524" s="150"/>
      <c r="AL524" s="150"/>
      <c r="AM524" s="150"/>
      <c r="AN524" s="150"/>
      <c r="AO524" s="150"/>
      <c r="AP524" s="150"/>
      <c r="AQ524" s="150"/>
      <c r="AR524" s="150"/>
      <c r="AS524" s="150"/>
      <c r="AT524" s="150"/>
      <c r="AU524" s="150"/>
      <c r="AV524" s="150"/>
      <c r="AW524" s="150"/>
      <c r="AX524" s="150"/>
      <c r="AY524" s="150"/>
      <c r="AZ524" s="150"/>
      <c r="BA524" s="150"/>
      <c r="BB524" s="150"/>
      <c r="BC524" s="150"/>
      <c r="BD524" s="150"/>
      <c r="BE524" s="150"/>
      <c r="BF524" s="150"/>
      <c r="BG524" s="150"/>
    </row>
    <row r="525" spans="1:59" outlineLevel="1" x14ac:dyDescent="0.2">
      <c r="A525" s="151"/>
      <c r="B525" s="161"/>
      <c r="C525" s="183" t="s">
        <v>375</v>
      </c>
      <c r="D525" s="164"/>
      <c r="E525" s="168">
        <v>7</v>
      </c>
      <c r="F525" s="172"/>
      <c r="G525" s="172"/>
      <c r="H525" s="172"/>
      <c r="I525" s="172"/>
      <c r="J525" s="172"/>
      <c r="K525" s="172"/>
      <c r="L525" s="172"/>
      <c r="M525" s="172"/>
      <c r="N525" s="172"/>
      <c r="O525" s="172"/>
      <c r="P525" s="172"/>
      <c r="Q525" s="172"/>
      <c r="R525" s="173"/>
      <c r="S525" s="172"/>
      <c r="T525" s="150"/>
      <c r="U525" s="150"/>
      <c r="V525" s="150"/>
      <c r="W525" s="150"/>
      <c r="X525" s="150"/>
      <c r="Y525" s="150"/>
      <c r="Z525" s="150"/>
      <c r="AA525" s="150"/>
      <c r="AB525" s="150"/>
      <c r="AC525" s="150"/>
      <c r="AD525" s="150" t="s">
        <v>130</v>
      </c>
      <c r="AE525" s="150"/>
      <c r="AF525" s="150"/>
      <c r="AG525" s="150"/>
      <c r="AH525" s="150"/>
      <c r="AI525" s="150"/>
      <c r="AJ525" s="150"/>
      <c r="AK525" s="150"/>
      <c r="AL525" s="150"/>
      <c r="AM525" s="150"/>
      <c r="AN525" s="150"/>
      <c r="AO525" s="150"/>
      <c r="AP525" s="150"/>
      <c r="AQ525" s="150"/>
      <c r="AR525" s="150"/>
      <c r="AS525" s="150"/>
      <c r="AT525" s="150"/>
      <c r="AU525" s="150"/>
      <c r="AV525" s="150"/>
      <c r="AW525" s="150"/>
      <c r="AX525" s="150"/>
      <c r="AY525" s="150"/>
      <c r="AZ525" s="150"/>
      <c r="BA525" s="150"/>
      <c r="BB525" s="150"/>
      <c r="BC525" s="150"/>
      <c r="BD525" s="150"/>
      <c r="BE525" s="150"/>
      <c r="BF525" s="150"/>
      <c r="BG525" s="150"/>
    </row>
    <row r="526" spans="1:59" outlineLevel="1" x14ac:dyDescent="0.2">
      <c r="A526" s="151">
        <v>233</v>
      </c>
      <c r="B526" s="161" t="s">
        <v>858</v>
      </c>
      <c r="C526" s="182" t="s">
        <v>859</v>
      </c>
      <c r="D526" s="163" t="s">
        <v>133</v>
      </c>
      <c r="E526" s="167">
        <v>23.04</v>
      </c>
      <c r="F526" s="235"/>
      <c r="G526" s="172">
        <f>ROUND(E526*F526,2)</f>
        <v>0</v>
      </c>
      <c r="H526" s="172">
        <v>0</v>
      </c>
      <c r="I526" s="172">
        <f>ROUND(E526*H526,2)</f>
        <v>0</v>
      </c>
      <c r="J526" s="172">
        <v>12.1</v>
      </c>
      <c r="K526" s="172">
        <f>ROUND(E526*J526,2)</f>
        <v>278.77999999999997</v>
      </c>
      <c r="L526" s="172">
        <v>21</v>
      </c>
      <c r="M526" s="172">
        <f>G526*(1+L526/100)</f>
        <v>0</v>
      </c>
      <c r="N526" s="172">
        <v>0</v>
      </c>
      <c r="O526" s="172">
        <f>ROUND(E526*N526,2)</f>
        <v>0</v>
      </c>
      <c r="P526" s="172">
        <v>0</v>
      </c>
      <c r="Q526" s="172">
        <f>ROUND(E526*P526,2)</f>
        <v>0</v>
      </c>
      <c r="R526" s="173" t="s">
        <v>835</v>
      </c>
      <c r="S526" s="172" t="s">
        <v>129</v>
      </c>
      <c r="T526" s="150"/>
      <c r="U526" s="150"/>
      <c r="V526" s="150"/>
      <c r="W526" s="150"/>
      <c r="X526" s="150"/>
      <c r="Y526" s="150"/>
      <c r="Z526" s="150"/>
      <c r="AA526" s="150"/>
      <c r="AB526" s="150"/>
      <c r="AC526" s="150"/>
      <c r="AD526" s="150" t="s">
        <v>142</v>
      </c>
      <c r="AE526" s="150"/>
      <c r="AF526" s="150"/>
      <c r="AG526" s="150"/>
      <c r="AH526" s="150"/>
      <c r="AI526" s="150"/>
      <c r="AJ526" s="150"/>
      <c r="AK526" s="150"/>
      <c r="AL526" s="150"/>
      <c r="AM526" s="150"/>
      <c r="AN526" s="150"/>
      <c r="AO526" s="150"/>
      <c r="AP526" s="150"/>
      <c r="AQ526" s="150"/>
      <c r="AR526" s="150"/>
      <c r="AS526" s="150"/>
      <c r="AT526" s="150"/>
      <c r="AU526" s="150"/>
      <c r="AV526" s="150"/>
      <c r="AW526" s="150"/>
      <c r="AX526" s="150"/>
      <c r="AY526" s="150"/>
      <c r="AZ526" s="150"/>
      <c r="BA526" s="150"/>
      <c r="BB526" s="150"/>
      <c r="BC526" s="150"/>
      <c r="BD526" s="150"/>
      <c r="BE526" s="150"/>
      <c r="BF526" s="150"/>
      <c r="BG526" s="150"/>
    </row>
    <row r="527" spans="1:59" outlineLevel="1" x14ac:dyDescent="0.2">
      <c r="A527" s="151"/>
      <c r="B527" s="161"/>
      <c r="C527" s="183" t="s">
        <v>860</v>
      </c>
      <c r="D527" s="164"/>
      <c r="E527" s="168">
        <v>9.75</v>
      </c>
      <c r="F527" s="172"/>
      <c r="G527" s="172"/>
      <c r="H527" s="172"/>
      <c r="I527" s="172"/>
      <c r="J527" s="172"/>
      <c r="K527" s="172"/>
      <c r="L527" s="172"/>
      <c r="M527" s="172"/>
      <c r="N527" s="172"/>
      <c r="O527" s="172"/>
      <c r="P527" s="172"/>
      <c r="Q527" s="172"/>
      <c r="R527" s="173"/>
      <c r="S527" s="172"/>
      <c r="T527" s="150"/>
      <c r="U527" s="150"/>
      <c r="V527" s="150"/>
      <c r="W527" s="150"/>
      <c r="X527" s="150"/>
      <c r="Y527" s="150"/>
      <c r="Z527" s="150"/>
      <c r="AA527" s="150"/>
      <c r="AB527" s="150"/>
      <c r="AC527" s="150"/>
      <c r="AD527" s="150" t="s">
        <v>142</v>
      </c>
      <c r="AE527" s="150"/>
      <c r="AF527" s="150"/>
      <c r="AG527" s="150"/>
      <c r="AH527" s="150"/>
      <c r="AI527" s="150"/>
      <c r="AJ527" s="150"/>
      <c r="AK527" s="150"/>
      <c r="AL527" s="150"/>
      <c r="AM527" s="150"/>
      <c r="AN527" s="150"/>
      <c r="AO527" s="150"/>
      <c r="AP527" s="150"/>
      <c r="AQ527" s="150"/>
      <c r="AR527" s="150"/>
      <c r="AS527" s="150"/>
      <c r="AT527" s="150"/>
      <c r="AU527" s="150"/>
      <c r="AV527" s="150"/>
      <c r="AW527" s="150"/>
      <c r="AX527" s="150"/>
      <c r="AY527" s="150"/>
      <c r="AZ527" s="150"/>
      <c r="BA527" s="150"/>
      <c r="BB527" s="150"/>
      <c r="BC527" s="150"/>
      <c r="BD527" s="150"/>
      <c r="BE527" s="150"/>
      <c r="BF527" s="150"/>
      <c r="BG527" s="150"/>
    </row>
    <row r="528" spans="1:59" outlineLevel="1" x14ac:dyDescent="0.2">
      <c r="A528" s="151"/>
      <c r="B528" s="161"/>
      <c r="C528" s="183" t="s">
        <v>358</v>
      </c>
      <c r="D528" s="164"/>
      <c r="E528" s="168">
        <v>13.29</v>
      </c>
      <c r="F528" s="172"/>
      <c r="G528" s="172"/>
      <c r="H528" s="172"/>
      <c r="I528" s="172"/>
      <c r="J528" s="172"/>
      <c r="K528" s="172"/>
      <c r="L528" s="172"/>
      <c r="M528" s="172"/>
      <c r="N528" s="172"/>
      <c r="O528" s="172"/>
      <c r="P528" s="172"/>
      <c r="Q528" s="172"/>
      <c r="R528" s="173"/>
      <c r="S528" s="172"/>
      <c r="T528" s="150"/>
      <c r="U528" s="150"/>
      <c r="V528" s="150"/>
      <c r="W528" s="150"/>
      <c r="X528" s="150"/>
      <c r="Y528" s="150"/>
      <c r="Z528" s="150"/>
      <c r="AA528" s="150"/>
      <c r="AB528" s="150"/>
      <c r="AC528" s="150"/>
      <c r="AD528" s="150" t="s">
        <v>266</v>
      </c>
      <c r="AE528" s="150"/>
      <c r="AF528" s="150"/>
      <c r="AG528" s="150"/>
      <c r="AH528" s="150"/>
      <c r="AI528" s="150"/>
      <c r="AJ528" s="150"/>
      <c r="AK528" s="150"/>
      <c r="AL528" s="150"/>
      <c r="AM528" s="150"/>
      <c r="AN528" s="150"/>
      <c r="AO528" s="150"/>
      <c r="AP528" s="150"/>
      <c r="AQ528" s="150"/>
      <c r="AR528" s="150"/>
      <c r="AS528" s="150"/>
      <c r="AT528" s="150"/>
      <c r="AU528" s="150"/>
      <c r="AV528" s="150"/>
      <c r="AW528" s="150"/>
      <c r="AX528" s="150"/>
      <c r="AY528" s="150"/>
      <c r="AZ528" s="150"/>
      <c r="BA528" s="150"/>
      <c r="BB528" s="150"/>
      <c r="BC528" s="150"/>
      <c r="BD528" s="150"/>
      <c r="BE528" s="150"/>
      <c r="BF528" s="150"/>
      <c r="BG528" s="150"/>
    </row>
    <row r="529" spans="1:59" outlineLevel="1" x14ac:dyDescent="0.2">
      <c r="A529" s="151">
        <v>234</v>
      </c>
      <c r="B529" s="161" t="s">
        <v>861</v>
      </c>
      <c r="C529" s="182" t="s">
        <v>862</v>
      </c>
      <c r="D529" s="163" t="s">
        <v>133</v>
      </c>
      <c r="E529" s="167">
        <v>42</v>
      </c>
      <c r="F529" s="235"/>
      <c r="G529" s="172">
        <f>ROUND(E529*F529,2)</f>
        <v>0</v>
      </c>
      <c r="H529" s="172">
        <v>400</v>
      </c>
      <c r="I529" s="172">
        <f>ROUND(E529*H529,2)</f>
        <v>16800</v>
      </c>
      <c r="J529" s="172">
        <v>0</v>
      </c>
      <c r="K529" s="172">
        <f>ROUND(E529*J529,2)</f>
        <v>0</v>
      </c>
      <c r="L529" s="172">
        <v>21</v>
      </c>
      <c r="M529" s="172">
        <f>G529*(1+L529/100)</f>
        <v>0</v>
      </c>
      <c r="N529" s="172">
        <v>1.4200000000000001E-2</v>
      </c>
      <c r="O529" s="172">
        <f>ROUND(E529*N529,2)</f>
        <v>0.6</v>
      </c>
      <c r="P529" s="172">
        <v>0</v>
      </c>
      <c r="Q529" s="172">
        <f>ROUND(E529*P529,2)</f>
        <v>0</v>
      </c>
      <c r="R529" s="173" t="s">
        <v>265</v>
      </c>
      <c r="S529" s="172" t="s">
        <v>129</v>
      </c>
      <c r="T529" s="150"/>
      <c r="U529" s="150"/>
      <c r="V529" s="150"/>
      <c r="W529" s="150"/>
      <c r="X529" s="150"/>
      <c r="Y529" s="150"/>
      <c r="Z529" s="150"/>
      <c r="AA529" s="150"/>
      <c r="AB529" s="150"/>
      <c r="AC529" s="150"/>
      <c r="AD529" s="150" t="s">
        <v>142</v>
      </c>
      <c r="AE529" s="150"/>
      <c r="AF529" s="150"/>
      <c r="AG529" s="150"/>
      <c r="AH529" s="150"/>
      <c r="AI529" s="150"/>
      <c r="AJ529" s="150"/>
      <c r="AK529" s="150"/>
      <c r="AL529" s="150"/>
      <c r="AM529" s="150"/>
      <c r="AN529" s="150"/>
      <c r="AO529" s="150"/>
      <c r="AP529" s="150"/>
      <c r="AQ529" s="150"/>
      <c r="AR529" s="150"/>
      <c r="AS529" s="150"/>
      <c r="AT529" s="150"/>
      <c r="AU529" s="150"/>
      <c r="AV529" s="150"/>
      <c r="AW529" s="150"/>
      <c r="AX529" s="150"/>
      <c r="AY529" s="150"/>
      <c r="AZ529" s="150"/>
      <c r="BA529" s="150"/>
      <c r="BB529" s="150"/>
      <c r="BC529" s="150"/>
      <c r="BD529" s="150"/>
      <c r="BE529" s="150"/>
      <c r="BF529" s="150"/>
      <c r="BG529" s="150"/>
    </row>
    <row r="530" spans="1:59" outlineLevel="1" x14ac:dyDescent="0.2">
      <c r="A530" s="151"/>
      <c r="B530" s="161"/>
      <c r="C530" s="183" t="s">
        <v>863</v>
      </c>
      <c r="D530" s="164"/>
      <c r="E530" s="168">
        <v>42</v>
      </c>
      <c r="F530" s="172"/>
      <c r="G530" s="172"/>
      <c r="H530" s="172"/>
      <c r="I530" s="172"/>
      <c r="J530" s="172"/>
      <c r="K530" s="172"/>
      <c r="L530" s="172"/>
      <c r="M530" s="172"/>
      <c r="N530" s="172"/>
      <c r="O530" s="172"/>
      <c r="P530" s="172"/>
      <c r="Q530" s="172"/>
      <c r="R530" s="173"/>
      <c r="S530" s="172"/>
      <c r="T530" s="150"/>
      <c r="U530" s="150"/>
      <c r="V530" s="150"/>
      <c r="W530" s="150"/>
      <c r="X530" s="150"/>
      <c r="Y530" s="150"/>
      <c r="Z530" s="150"/>
      <c r="AA530" s="150"/>
      <c r="AB530" s="150"/>
      <c r="AC530" s="150"/>
      <c r="AD530" s="150" t="s">
        <v>266</v>
      </c>
      <c r="AE530" s="150"/>
      <c r="AF530" s="150"/>
      <c r="AG530" s="150"/>
      <c r="AH530" s="150"/>
      <c r="AI530" s="150"/>
      <c r="AJ530" s="150"/>
      <c r="AK530" s="150"/>
      <c r="AL530" s="150"/>
      <c r="AM530" s="150"/>
      <c r="AN530" s="150"/>
      <c r="AO530" s="150"/>
      <c r="AP530" s="150"/>
      <c r="AQ530" s="150"/>
      <c r="AR530" s="150"/>
      <c r="AS530" s="150"/>
      <c r="AT530" s="150"/>
      <c r="AU530" s="150"/>
      <c r="AV530" s="150"/>
      <c r="AW530" s="150"/>
      <c r="AX530" s="150"/>
      <c r="AY530" s="150"/>
      <c r="AZ530" s="150"/>
      <c r="BA530" s="150"/>
      <c r="BB530" s="150"/>
      <c r="BC530" s="150"/>
      <c r="BD530" s="150"/>
      <c r="BE530" s="150"/>
      <c r="BF530" s="150"/>
      <c r="BG530" s="150"/>
    </row>
    <row r="531" spans="1:59" outlineLevel="1" x14ac:dyDescent="0.2">
      <c r="A531" s="151">
        <v>235</v>
      </c>
      <c r="B531" s="161" t="s">
        <v>864</v>
      </c>
      <c r="C531" s="182" t="s">
        <v>865</v>
      </c>
      <c r="D531" s="163" t="s">
        <v>133</v>
      </c>
      <c r="E531" s="167">
        <v>3</v>
      </c>
      <c r="F531" s="235"/>
      <c r="G531" s="172">
        <f>ROUND(E531*F531,2)</f>
        <v>0</v>
      </c>
      <c r="H531" s="172">
        <v>480</v>
      </c>
      <c r="I531" s="172">
        <f>ROUND(E531*H531,2)</f>
        <v>1440</v>
      </c>
      <c r="J531" s="172">
        <v>0</v>
      </c>
      <c r="K531" s="172">
        <f>ROUND(E531*J531,2)</f>
        <v>0</v>
      </c>
      <c r="L531" s="172">
        <v>21</v>
      </c>
      <c r="M531" s="172">
        <f>G531*(1+L531/100)</f>
        <v>0</v>
      </c>
      <c r="N531" s="172">
        <v>1.9199999999999998E-2</v>
      </c>
      <c r="O531" s="172">
        <f>ROUND(E531*N531,2)</f>
        <v>0.06</v>
      </c>
      <c r="P531" s="172">
        <v>0</v>
      </c>
      <c r="Q531" s="172">
        <f>ROUND(E531*P531,2)</f>
        <v>0</v>
      </c>
      <c r="R531" s="173" t="s">
        <v>265</v>
      </c>
      <c r="S531" s="172" t="s">
        <v>129</v>
      </c>
      <c r="T531" s="150"/>
      <c r="U531" s="150"/>
      <c r="V531" s="150"/>
      <c r="W531" s="150"/>
      <c r="X531" s="150"/>
      <c r="Y531" s="150"/>
      <c r="Z531" s="150"/>
      <c r="AA531" s="150"/>
      <c r="AB531" s="150"/>
      <c r="AC531" s="150"/>
      <c r="AD531" s="150" t="s">
        <v>601</v>
      </c>
      <c r="AE531" s="150"/>
      <c r="AF531" s="150"/>
      <c r="AG531" s="150"/>
      <c r="AH531" s="150"/>
      <c r="AI531" s="150"/>
      <c r="AJ531" s="150"/>
      <c r="AK531" s="150"/>
      <c r="AL531" s="150"/>
      <c r="AM531" s="150"/>
      <c r="AN531" s="150"/>
      <c r="AO531" s="150"/>
      <c r="AP531" s="150"/>
      <c r="AQ531" s="150"/>
      <c r="AR531" s="150"/>
      <c r="AS531" s="150"/>
      <c r="AT531" s="150"/>
      <c r="AU531" s="150"/>
      <c r="AV531" s="150"/>
      <c r="AW531" s="150"/>
      <c r="AX531" s="150"/>
      <c r="AY531" s="150"/>
      <c r="AZ531" s="150"/>
      <c r="BA531" s="150"/>
      <c r="BB531" s="150"/>
      <c r="BC531" s="150"/>
      <c r="BD531" s="150"/>
      <c r="BE531" s="150"/>
      <c r="BF531" s="150"/>
      <c r="BG531" s="150"/>
    </row>
    <row r="532" spans="1:59" x14ac:dyDescent="0.2">
      <c r="A532" s="151">
        <v>236</v>
      </c>
      <c r="B532" s="161" t="s">
        <v>866</v>
      </c>
      <c r="C532" s="182" t="s">
        <v>867</v>
      </c>
      <c r="D532" s="163" t="s">
        <v>162</v>
      </c>
      <c r="E532" s="167">
        <v>0.85162000000000004</v>
      </c>
      <c r="F532" s="235"/>
      <c r="G532" s="172">
        <f>ROUND(E532*F532,2)</f>
        <v>0</v>
      </c>
      <c r="H532" s="172">
        <v>0</v>
      </c>
      <c r="I532" s="172">
        <f>ROUND(E532*H532,2)</f>
        <v>0</v>
      </c>
      <c r="J532" s="172">
        <v>513</v>
      </c>
      <c r="K532" s="172">
        <f>ROUND(E532*J532,2)</f>
        <v>436.88</v>
      </c>
      <c r="L532" s="172">
        <v>21</v>
      </c>
      <c r="M532" s="172">
        <f>G532*(1+L532/100)</f>
        <v>0</v>
      </c>
      <c r="N532" s="172">
        <v>0</v>
      </c>
      <c r="O532" s="172">
        <f>ROUND(E532*N532,2)</f>
        <v>0</v>
      </c>
      <c r="P532" s="172">
        <v>0</v>
      </c>
      <c r="Q532" s="172">
        <f>ROUND(E532*P532,2)</f>
        <v>0</v>
      </c>
      <c r="R532" s="173" t="s">
        <v>835</v>
      </c>
      <c r="S532" s="172" t="s">
        <v>129</v>
      </c>
      <c r="AD532" t="s">
        <v>125</v>
      </c>
    </row>
    <row r="533" spans="1:59" outlineLevel="1" x14ac:dyDescent="0.2">
      <c r="A533" s="157" t="s">
        <v>124</v>
      </c>
      <c r="B533" s="162" t="s">
        <v>95</v>
      </c>
      <c r="C533" s="184" t="s">
        <v>96</v>
      </c>
      <c r="D533" s="165"/>
      <c r="E533" s="169"/>
      <c r="F533" s="174"/>
      <c r="G533" s="174">
        <f>SUM(G534:G548)</f>
        <v>0</v>
      </c>
      <c r="H533" s="174"/>
      <c r="I533" s="174">
        <f>SUM(I534:I548)</f>
        <v>27200</v>
      </c>
      <c r="J533" s="174"/>
      <c r="K533" s="174">
        <f>SUM(K534:K548)</f>
        <v>32962.6</v>
      </c>
      <c r="L533" s="174"/>
      <c r="M533" s="174">
        <f>SUM(M534:M548)</f>
        <v>0</v>
      </c>
      <c r="N533" s="174"/>
      <c r="O533" s="174">
        <f>SUM(O534:O548)</f>
        <v>1.28</v>
      </c>
      <c r="P533" s="174"/>
      <c r="Q533" s="174">
        <f>SUM(Q534:Q548)</f>
        <v>0</v>
      </c>
      <c r="R533" s="175"/>
      <c r="S533" s="174"/>
      <c r="T533" s="150"/>
      <c r="U533" s="150"/>
      <c r="V533" s="150"/>
      <c r="W533" s="150"/>
      <c r="X533" s="150"/>
      <c r="Y533" s="150"/>
      <c r="Z533" s="150"/>
      <c r="AA533" s="150"/>
      <c r="AB533" s="150"/>
      <c r="AC533" s="150"/>
      <c r="AD533" s="150" t="s">
        <v>130</v>
      </c>
      <c r="AE533" s="150"/>
      <c r="AF533" s="150"/>
      <c r="AG533" s="150"/>
      <c r="AH533" s="150"/>
      <c r="AI533" s="150"/>
      <c r="AJ533" s="150"/>
      <c r="AK533" s="150"/>
      <c r="AL533" s="150"/>
      <c r="AM533" s="150"/>
      <c r="AN533" s="150"/>
      <c r="AO533" s="150"/>
      <c r="AP533" s="150"/>
      <c r="AQ533" s="150"/>
      <c r="AR533" s="150"/>
      <c r="AS533" s="150"/>
      <c r="AT533" s="150"/>
      <c r="AU533" s="150"/>
      <c r="AV533" s="150"/>
      <c r="AW533" s="150"/>
      <c r="AX533" s="150"/>
      <c r="AY533" s="150"/>
      <c r="AZ533" s="150"/>
      <c r="BA533" s="150"/>
      <c r="BB533" s="150"/>
      <c r="BC533" s="150"/>
      <c r="BD533" s="150"/>
      <c r="BE533" s="150"/>
      <c r="BF533" s="150"/>
      <c r="BG533" s="150"/>
    </row>
    <row r="534" spans="1:59" outlineLevel="1" x14ac:dyDescent="0.2">
      <c r="A534" s="151">
        <v>237</v>
      </c>
      <c r="B534" s="161" t="s">
        <v>868</v>
      </c>
      <c r="C534" s="182" t="s">
        <v>869</v>
      </c>
      <c r="D534" s="163" t="s">
        <v>133</v>
      </c>
      <c r="E534" s="167">
        <v>61.5</v>
      </c>
      <c r="F534" s="235"/>
      <c r="G534" s="172">
        <f>ROUND(E534*F534,2)</f>
        <v>0</v>
      </c>
      <c r="H534" s="172">
        <v>0</v>
      </c>
      <c r="I534" s="172">
        <f>ROUND(E534*H534,2)</f>
        <v>0</v>
      </c>
      <c r="J534" s="172">
        <v>512</v>
      </c>
      <c r="K534" s="172">
        <f>ROUND(E534*J534,2)</f>
        <v>31488</v>
      </c>
      <c r="L534" s="172">
        <v>21</v>
      </c>
      <c r="M534" s="172">
        <f>G534*(1+L534/100)</f>
        <v>0</v>
      </c>
      <c r="N534" s="172">
        <v>5.0299999999999997E-3</v>
      </c>
      <c r="O534" s="172">
        <f>ROUND(E534*N534,2)</f>
        <v>0.31</v>
      </c>
      <c r="P534" s="172">
        <v>0</v>
      </c>
      <c r="Q534" s="172">
        <f>ROUND(E534*P534,2)</f>
        <v>0</v>
      </c>
      <c r="R534" s="173" t="s">
        <v>835</v>
      </c>
      <c r="S534" s="172" t="s">
        <v>129</v>
      </c>
      <c r="T534" s="150"/>
      <c r="U534" s="150"/>
      <c r="V534" s="150"/>
      <c r="W534" s="150"/>
      <c r="X534" s="150"/>
      <c r="Y534" s="150"/>
      <c r="Z534" s="150"/>
      <c r="AA534" s="150"/>
      <c r="AB534" s="150"/>
      <c r="AC534" s="150"/>
      <c r="AD534" s="150" t="s">
        <v>142</v>
      </c>
      <c r="AE534" s="150"/>
      <c r="AF534" s="150"/>
      <c r="AG534" s="150"/>
      <c r="AH534" s="150"/>
      <c r="AI534" s="150"/>
      <c r="AJ534" s="150"/>
      <c r="AK534" s="150"/>
      <c r="AL534" s="150"/>
      <c r="AM534" s="150"/>
      <c r="AN534" s="150"/>
      <c r="AO534" s="150"/>
      <c r="AP534" s="150"/>
      <c r="AQ534" s="150"/>
      <c r="AR534" s="150"/>
      <c r="AS534" s="150"/>
      <c r="AT534" s="150"/>
      <c r="AU534" s="150"/>
      <c r="AV534" s="150"/>
      <c r="AW534" s="150"/>
      <c r="AX534" s="150"/>
      <c r="AY534" s="150"/>
      <c r="AZ534" s="150"/>
      <c r="BA534" s="150"/>
      <c r="BB534" s="150"/>
      <c r="BC534" s="150"/>
      <c r="BD534" s="150"/>
      <c r="BE534" s="150"/>
      <c r="BF534" s="150"/>
      <c r="BG534" s="150"/>
    </row>
    <row r="535" spans="1:59" outlineLevel="1" x14ac:dyDescent="0.2">
      <c r="A535" s="151"/>
      <c r="B535" s="161"/>
      <c r="C535" s="183" t="s">
        <v>348</v>
      </c>
      <c r="D535" s="164"/>
      <c r="E535" s="168">
        <v>6.3</v>
      </c>
      <c r="F535" s="172"/>
      <c r="G535" s="172"/>
      <c r="H535" s="172"/>
      <c r="I535" s="172"/>
      <c r="J535" s="172"/>
      <c r="K535" s="172"/>
      <c r="L535" s="172"/>
      <c r="M535" s="172"/>
      <c r="N535" s="172"/>
      <c r="O535" s="172"/>
      <c r="P535" s="172"/>
      <c r="Q535" s="172"/>
      <c r="R535" s="173"/>
      <c r="S535" s="172"/>
      <c r="T535" s="150"/>
      <c r="U535" s="150"/>
      <c r="V535" s="150"/>
      <c r="W535" s="150"/>
      <c r="X535" s="150"/>
      <c r="Y535" s="150"/>
      <c r="Z535" s="150"/>
      <c r="AA535" s="150"/>
      <c r="AB535" s="150"/>
      <c r="AC535" s="150"/>
      <c r="AD535" s="150" t="s">
        <v>142</v>
      </c>
      <c r="AE535" s="150"/>
      <c r="AF535" s="150"/>
      <c r="AG535" s="150"/>
      <c r="AH535" s="150"/>
      <c r="AI535" s="150"/>
      <c r="AJ535" s="150"/>
      <c r="AK535" s="150"/>
      <c r="AL535" s="150"/>
      <c r="AM535" s="150"/>
      <c r="AN535" s="150"/>
      <c r="AO535" s="150"/>
      <c r="AP535" s="150"/>
      <c r="AQ535" s="150"/>
      <c r="AR535" s="150"/>
      <c r="AS535" s="150"/>
      <c r="AT535" s="150"/>
      <c r="AU535" s="150"/>
      <c r="AV535" s="150"/>
      <c r="AW535" s="150"/>
      <c r="AX535" s="150"/>
      <c r="AY535" s="150"/>
      <c r="AZ535" s="150"/>
      <c r="BA535" s="150"/>
      <c r="BB535" s="150"/>
      <c r="BC535" s="150"/>
      <c r="BD535" s="150"/>
      <c r="BE535" s="150"/>
      <c r="BF535" s="150"/>
      <c r="BG535" s="150"/>
    </row>
    <row r="536" spans="1:59" outlineLevel="1" x14ac:dyDescent="0.2">
      <c r="A536" s="151"/>
      <c r="B536" s="161"/>
      <c r="C536" s="183" t="s">
        <v>349</v>
      </c>
      <c r="D536" s="164"/>
      <c r="E536" s="168">
        <v>5.25</v>
      </c>
      <c r="F536" s="172"/>
      <c r="G536" s="172"/>
      <c r="H536" s="172"/>
      <c r="I536" s="172"/>
      <c r="J536" s="172"/>
      <c r="K536" s="172"/>
      <c r="L536" s="172"/>
      <c r="M536" s="172"/>
      <c r="N536" s="172"/>
      <c r="O536" s="172"/>
      <c r="P536" s="172"/>
      <c r="Q536" s="172"/>
      <c r="R536" s="173"/>
      <c r="S536" s="172"/>
      <c r="T536" s="150"/>
      <c r="U536" s="150"/>
      <c r="V536" s="150"/>
      <c r="W536" s="150"/>
      <c r="X536" s="150"/>
      <c r="Y536" s="150"/>
      <c r="Z536" s="150"/>
      <c r="AA536" s="150"/>
      <c r="AB536" s="150"/>
      <c r="AC536" s="150"/>
      <c r="AD536" s="150" t="s">
        <v>142</v>
      </c>
      <c r="AE536" s="150"/>
      <c r="AF536" s="150"/>
      <c r="AG536" s="150"/>
      <c r="AH536" s="150"/>
      <c r="AI536" s="150"/>
      <c r="AJ536" s="150"/>
      <c r="AK536" s="150"/>
      <c r="AL536" s="150"/>
      <c r="AM536" s="150"/>
      <c r="AN536" s="150"/>
      <c r="AO536" s="150"/>
      <c r="AP536" s="150"/>
      <c r="AQ536" s="150"/>
      <c r="AR536" s="150"/>
      <c r="AS536" s="150"/>
      <c r="AT536" s="150"/>
      <c r="AU536" s="150"/>
      <c r="AV536" s="150"/>
      <c r="AW536" s="150"/>
      <c r="AX536" s="150"/>
      <c r="AY536" s="150"/>
      <c r="AZ536" s="150"/>
      <c r="BA536" s="150"/>
      <c r="BB536" s="150"/>
      <c r="BC536" s="150"/>
      <c r="BD536" s="150"/>
      <c r="BE536" s="150"/>
      <c r="BF536" s="150"/>
      <c r="BG536" s="150"/>
    </row>
    <row r="537" spans="1:59" outlineLevel="1" x14ac:dyDescent="0.2">
      <c r="A537" s="151"/>
      <c r="B537" s="161"/>
      <c r="C537" s="183" t="s">
        <v>350</v>
      </c>
      <c r="D537" s="164"/>
      <c r="E537" s="168">
        <v>12.3</v>
      </c>
      <c r="F537" s="172"/>
      <c r="G537" s="172"/>
      <c r="H537" s="172"/>
      <c r="I537" s="172"/>
      <c r="J537" s="172"/>
      <c r="K537" s="172"/>
      <c r="L537" s="172"/>
      <c r="M537" s="172"/>
      <c r="N537" s="172"/>
      <c r="O537" s="172"/>
      <c r="P537" s="172"/>
      <c r="Q537" s="172"/>
      <c r="R537" s="173"/>
      <c r="S537" s="172"/>
      <c r="T537" s="150"/>
      <c r="U537" s="150"/>
      <c r="V537" s="150"/>
      <c r="W537" s="150"/>
      <c r="X537" s="150"/>
      <c r="Y537" s="150"/>
      <c r="Z537" s="150"/>
      <c r="AA537" s="150"/>
      <c r="AB537" s="150"/>
      <c r="AC537" s="150"/>
      <c r="AD537" s="150" t="s">
        <v>142</v>
      </c>
      <c r="AE537" s="150"/>
      <c r="AF537" s="150"/>
      <c r="AG537" s="150"/>
      <c r="AH537" s="150"/>
      <c r="AI537" s="150"/>
      <c r="AJ537" s="150"/>
      <c r="AK537" s="150"/>
      <c r="AL537" s="150"/>
      <c r="AM537" s="150"/>
      <c r="AN537" s="150"/>
      <c r="AO537" s="150"/>
      <c r="AP537" s="150"/>
      <c r="AQ537" s="150"/>
      <c r="AR537" s="150"/>
      <c r="AS537" s="150"/>
      <c r="AT537" s="150"/>
      <c r="AU537" s="150"/>
      <c r="AV537" s="150"/>
      <c r="AW537" s="150"/>
      <c r="AX537" s="150"/>
      <c r="AY537" s="150"/>
      <c r="AZ537" s="150"/>
      <c r="BA537" s="150"/>
      <c r="BB537" s="150"/>
      <c r="BC537" s="150"/>
      <c r="BD537" s="150"/>
      <c r="BE537" s="150"/>
      <c r="BF537" s="150"/>
      <c r="BG537" s="150"/>
    </row>
    <row r="538" spans="1:59" outlineLevel="1" x14ac:dyDescent="0.2">
      <c r="A538" s="151"/>
      <c r="B538" s="161"/>
      <c r="C538" s="183" t="s">
        <v>351</v>
      </c>
      <c r="D538" s="164"/>
      <c r="E538" s="168">
        <v>4.05</v>
      </c>
      <c r="F538" s="172"/>
      <c r="G538" s="172"/>
      <c r="H538" s="172"/>
      <c r="I538" s="172"/>
      <c r="J538" s="172"/>
      <c r="K538" s="172"/>
      <c r="L538" s="172"/>
      <c r="M538" s="172"/>
      <c r="N538" s="172"/>
      <c r="O538" s="172"/>
      <c r="P538" s="172"/>
      <c r="Q538" s="172"/>
      <c r="R538" s="173"/>
      <c r="S538" s="172"/>
      <c r="T538" s="150"/>
      <c r="U538" s="150"/>
      <c r="V538" s="150"/>
      <c r="W538" s="150"/>
      <c r="X538" s="150"/>
      <c r="Y538" s="150"/>
      <c r="Z538" s="150"/>
      <c r="AA538" s="150"/>
      <c r="AB538" s="150"/>
      <c r="AC538" s="150"/>
      <c r="AD538" s="150" t="s">
        <v>142</v>
      </c>
      <c r="AE538" s="150"/>
      <c r="AF538" s="150"/>
      <c r="AG538" s="150"/>
      <c r="AH538" s="150"/>
      <c r="AI538" s="150"/>
      <c r="AJ538" s="150"/>
      <c r="AK538" s="150"/>
      <c r="AL538" s="150"/>
      <c r="AM538" s="150"/>
      <c r="AN538" s="150"/>
      <c r="AO538" s="150"/>
      <c r="AP538" s="150"/>
      <c r="AQ538" s="150"/>
      <c r="AR538" s="150"/>
      <c r="AS538" s="150"/>
      <c r="AT538" s="150"/>
      <c r="AU538" s="150"/>
      <c r="AV538" s="150"/>
      <c r="AW538" s="150"/>
      <c r="AX538" s="150"/>
      <c r="AY538" s="150"/>
      <c r="AZ538" s="150"/>
      <c r="BA538" s="150"/>
      <c r="BB538" s="150"/>
      <c r="BC538" s="150"/>
      <c r="BD538" s="150"/>
      <c r="BE538" s="150"/>
      <c r="BF538" s="150"/>
      <c r="BG538" s="150"/>
    </row>
    <row r="539" spans="1:59" outlineLevel="1" x14ac:dyDescent="0.2">
      <c r="A539" s="151"/>
      <c r="B539" s="161"/>
      <c r="C539" s="183" t="s">
        <v>352</v>
      </c>
      <c r="D539" s="164"/>
      <c r="E539" s="168">
        <v>10.8</v>
      </c>
      <c r="F539" s="172"/>
      <c r="G539" s="172"/>
      <c r="H539" s="172"/>
      <c r="I539" s="172"/>
      <c r="J539" s="172"/>
      <c r="K539" s="172"/>
      <c r="L539" s="172"/>
      <c r="M539" s="172"/>
      <c r="N539" s="172"/>
      <c r="O539" s="172"/>
      <c r="P539" s="172"/>
      <c r="Q539" s="172"/>
      <c r="R539" s="173"/>
      <c r="S539" s="172"/>
      <c r="T539" s="150"/>
      <c r="U539" s="150"/>
      <c r="V539" s="150"/>
      <c r="W539" s="150"/>
      <c r="X539" s="150"/>
      <c r="Y539" s="150"/>
      <c r="Z539" s="150"/>
      <c r="AA539" s="150"/>
      <c r="AB539" s="150"/>
      <c r="AC539" s="150"/>
      <c r="AD539" s="150" t="s">
        <v>142</v>
      </c>
      <c r="AE539" s="150"/>
      <c r="AF539" s="150"/>
      <c r="AG539" s="150"/>
      <c r="AH539" s="150"/>
      <c r="AI539" s="150"/>
      <c r="AJ539" s="150"/>
      <c r="AK539" s="150"/>
      <c r="AL539" s="150"/>
      <c r="AM539" s="150"/>
      <c r="AN539" s="150"/>
      <c r="AO539" s="150"/>
      <c r="AP539" s="150"/>
      <c r="AQ539" s="150"/>
      <c r="AR539" s="150"/>
      <c r="AS539" s="150"/>
      <c r="AT539" s="150"/>
      <c r="AU539" s="150"/>
      <c r="AV539" s="150"/>
      <c r="AW539" s="150"/>
      <c r="AX539" s="150"/>
      <c r="AY539" s="150"/>
      <c r="AZ539" s="150"/>
      <c r="BA539" s="150"/>
      <c r="BB539" s="150"/>
      <c r="BC539" s="150"/>
      <c r="BD539" s="150"/>
      <c r="BE539" s="150"/>
      <c r="BF539" s="150"/>
      <c r="BG539" s="150"/>
    </row>
    <row r="540" spans="1:59" outlineLevel="1" x14ac:dyDescent="0.2">
      <c r="A540" s="151"/>
      <c r="B540" s="161"/>
      <c r="C540" s="183" t="s">
        <v>353</v>
      </c>
      <c r="D540" s="164"/>
      <c r="E540" s="168">
        <v>12.3</v>
      </c>
      <c r="F540" s="172"/>
      <c r="G540" s="172"/>
      <c r="H540" s="172"/>
      <c r="I540" s="172"/>
      <c r="J540" s="172"/>
      <c r="K540" s="172"/>
      <c r="L540" s="172"/>
      <c r="M540" s="172"/>
      <c r="N540" s="172"/>
      <c r="O540" s="172"/>
      <c r="P540" s="172"/>
      <c r="Q540" s="172"/>
      <c r="R540" s="173"/>
      <c r="S540" s="172"/>
      <c r="T540" s="150"/>
      <c r="U540" s="150"/>
      <c r="V540" s="150"/>
      <c r="W540" s="150"/>
      <c r="X540" s="150"/>
      <c r="Y540" s="150"/>
      <c r="Z540" s="150"/>
      <c r="AA540" s="150"/>
      <c r="AB540" s="150"/>
      <c r="AC540" s="150"/>
      <c r="AD540" s="150" t="s">
        <v>142</v>
      </c>
      <c r="AE540" s="150"/>
      <c r="AF540" s="150"/>
      <c r="AG540" s="150"/>
      <c r="AH540" s="150"/>
      <c r="AI540" s="150"/>
      <c r="AJ540" s="150"/>
      <c r="AK540" s="150"/>
      <c r="AL540" s="150"/>
      <c r="AM540" s="150"/>
      <c r="AN540" s="150"/>
      <c r="AO540" s="150"/>
      <c r="AP540" s="150"/>
      <c r="AQ540" s="150"/>
      <c r="AR540" s="150"/>
      <c r="AS540" s="150"/>
      <c r="AT540" s="150"/>
      <c r="AU540" s="150"/>
      <c r="AV540" s="150"/>
      <c r="AW540" s="150"/>
      <c r="AX540" s="150"/>
      <c r="AY540" s="150"/>
      <c r="AZ540" s="150"/>
      <c r="BA540" s="150"/>
      <c r="BB540" s="150"/>
      <c r="BC540" s="150"/>
      <c r="BD540" s="150"/>
      <c r="BE540" s="150"/>
      <c r="BF540" s="150"/>
      <c r="BG540" s="150"/>
    </row>
    <row r="541" spans="1:59" outlineLevel="1" x14ac:dyDescent="0.2">
      <c r="A541" s="151"/>
      <c r="B541" s="161"/>
      <c r="C541" s="183" t="s">
        <v>354</v>
      </c>
      <c r="D541" s="164"/>
      <c r="E541" s="168">
        <v>10.5</v>
      </c>
      <c r="F541" s="172"/>
      <c r="G541" s="172"/>
      <c r="H541" s="172"/>
      <c r="I541" s="172"/>
      <c r="J541" s="172"/>
      <c r="K541" s="172"/>
      <c r="L541" s="172"/>
      <c r="M541" s="172"/>
      <c r="N541" s="172"/>
      <c r="O541" s="172"/>
      <c r="P541" s="172"/>
      <c r="Q541" s="172"/>
      <c r="R541" s="173"/>
      <c r="S541" s="172"/>
      <c r="T541" s="150"/>
      <c r="U541" s="150"/>
      <c r="V541" s="150"/>
      <c r="W541" s="150"/>
      <c r="X541" s="150"/>
      <c r="Y541" s="150"/>
      <c r="Z541" s="150"/>
      <c r="AA541" s="150"/>
      <c r="AB541" s="150"/>
      <c r="AC541" s="150"/>
      <c r="AD541" s="150" t="s">
        <v>130</v>
      </c>
      <c r="AE541" s="150"/>
      <c r="AF541" s="150"/>
      <c r="AG541" s="150"/>
      <c r="AH541" s="150"/>
      <c r="AI541" s="150"/>
      <c r="AJ541" s="150"/>
      <c r="AK541" s="150"/>
      <c r="AL541" s="150"/>
      <c r="AM541" s="150"/>
      <c r="AN541" s="150"/>
      <c r="AO541" s="150"/>
      <c r="AP541" s="150"/>
      <c r="AQ541" s="150"/>
      <c r="AR541" s="150"/>
      <c r="AS541" s="150"/>
      <c r="AT541" s="150"/>
      <c r="AU541" s="150"/>
      <c r="AV541" s="150"/>
      <c r="AW541" s="150"/>
      <c r="AX541" s="150"/>
      <c r="AY541" s="150"/>
      <c r="AZ541" s="150"/>
      <c r="BA541" s="150"/>
      <c r="BB541" s="150"/>
      <c r="BC541" s="150"/>
      <c r="BD541" s="150"/>
      <c r="BE541" s="150"/>
      <c r="BF541" s="150"/>
      <c r="BG541" s="150"/>
    </row>
    <row r="542" spans="1:59" outlineLevel="1" x14ac:dyDescent="0.2">
      <c r="A542" s="151">
        <v>238</v>
      </c>
      <c r="B542" s="161" t="s">
        <v>870</v>
      </c>
      <c r="C542" s="182" t="s">
        <v>871</v>
      </c>
      <c r="D542" s="163" t="s">
        <v>133</v>
      </c>
      <c r="E542" s="167">
        <v>15.6</v>
      </c>
      <c r="F542" s="235"/>
      <c r="G542" s="172">
        <f>ROUND(E542*F542,2)</f>
        <v>0</v>
      </c>
      <c r="H542" s="172">
        <v>0</v>
      </c>
      <c r="I542" s="172">
        <f>ROUND(E542*H542,2)</f>
        <v>0</v>
      </c>
      <c r="J542" s="172">
        <v>52.6</v>
      </c>
      <c r="K542" s="172">
        <f>ROUND(E542*J542,2)</f>
        <v>820.56</v>
      </c>
      <c r="L542" s="172">
        <v>21</v>
      </c>
      <c r="M542" s="172">
        <f>G542*(1+L542/100)</f>
        <v>0</v>
      </c>
      <c r="N542" s="172">
        <v>0</v>
      </c>
      <c r="O542" s="172">
        <f>ROUND(E542*N542,2)</f>
        <v>0</v>
      </c>
      <c r="P542" s="172">
        <v>0</v>
      </c>
      <c r="Q542" s="172">
        <f>ROUND(E542*P542,2)</f>
        <v>0</v>
      </c>
      <c r="R542" s="173" t="s">
        <v>835</v>
      </c>
      <c r="S542" s="172" t="s">
        <v>129</v>
      </c>
      <c r="T542" s="150"/>
      <c r="U542" s="150"/>
      <c r="V542" s="150"/>
      <c r="W542" s="150"/>
      <c r="X542" s="150"/>
      <c r="Y542" s="150"/>
      <c r="Z542" s="150"/>
      <c r="AA542" s="150"/>
      <c r="AB542" s="150"/>
      <c r="AC542" s="150"/>
      <c r="AD542" s="150" t="s">
        <v>142</v>
      </c>
      <c r="AE542" s="150"/>
      <c r="AF542" s="150"/>
      <c r="AG542" s="150"/>
      <c r="AH542" s="150"/>
      <c r="AI542" s="150"/>
      <c r="AJ542" s="150"/>
      <c r="AK542" s="150"/>
      <c r="AL542" s="150"/>
      <c r="AM542" s="150"/>
      <c r="AN542" s="150"/>
      <c r="AO542" s="150"/>
      <c r="AP542" s="150"/>
      <c r="AQ542" s="150"/>
      <c r="AR542" s="150"/>
      <c r="AS542" s="150"/>
      <c r="AT542" s="150"/>
      <c r="AU542" s="150"/>
      <c r="AV542" s="150"/>
      <c r="AW542" s="150"/>
      <c r="AX542" s="150"/>
      <c r="AY542" s="150"/>
      <c r="AZ542" s="150"/>
      <c r="BA542" s="150"/>
      <c r="BB542" s="150"/>
      <c r="BC542" s="150"/>
      <c r="BD542" s="150"/>
      <c r="BE542" s="150"/>
      <c r="BF542" s="150"/>
      <c r="BG542" s="150"/>
    </row>
    <row r="543" spans="1:59" outlineLevel="1" x14ac:dyDescent="0.2">
      <c r="A543" s="151"/>
      <c r="B543" s="161"/>
      <c r="C543" s="183" t="s">
        <v>348</v>
      </c>
      <c r="D543" s="164"/>
      <c r="E543" s="168">
        <v>6.3</v>
      </c>
      <c r="F543" s="172"/>
      <c r="G543" s="172"/>
      <c r="H543" s="172"/>
      <c r="I543" s="172"/>
      <c r="J543" s="172"/>
      <c r="K543" s="172"/>
      <c r="L543" s="172"/>
      <c r="M543" s="172"/>
      <c r="N543" s="172"/>
      <c r="O543" s="172"/>
      <c r="P543" s="172"/>
      <c r="Q543" s="172"/>
      <c r="R543" s="173"/>
      <c r="S543" s="172"/>
      <c r="T543" s="150"/>
      <c r="U543" s="150"/>
      <c r="V543" s="150"/>
      <c r="W543" s="150"/>
      <c r="X543" s="150"/>
      <c r="Y543" s="150"/>
      <c r="Z543" s="150"/>
      <c r="AA543" s="150"/>
      <c r="AB543" s="150"/>
      <c r="AC543" s="150"/>
      <c r="AD543" s="150" t="s">
        <v>142</v>
      </c>
      <c r="AE543" s="150"/>
      <c r="AF543" s="150"/>
      <c r="AG543" s="150"/>
      <c r="AH543" s="150"/>
      <c r="AI543" s="150"/>
      <c r="AJ543" s="150"/>
      <c r="AK543" s="150"/>
      <c r="AL543" s="150"/>
      <c r="AM543" s="150"/>
      <c r="AN543" s="150"/>
      <c r="AO543" s="150"/>
      <c r="AP543" s="150"/>
      <c r="AQ543" s="150"/>
      <c r="AR543" s="150"/>
      <c r="AS543" s="150"/>
      <c r="AT543" s="150"/>
      <c r="AU543" s="150"/>
      <c r="AV543" s="150"/>
      <c r="AW543" s="150"/>
      <c r="AX543" s="150"/>
      <c r="AY543" s="150"/>
      <c r="AZ543" s="150"/>
      <c r="BA543" s="150"/>
      <c r="BB543" s="150"/>
      <c r="BC543" s="150"/>
      <c r="BD543" s="150"/>
      <c r="BE543" s="150"/>
      <c r="BF543" s="150"/>
      <c r="BG543" s="150"/>
    </row>
    <row r="544" spans="1:59" outlineLevel="1" x14ac:dyDescent="0.2">
      <c r="A544" s="151"/>
      <c r="B544" s="161"/>
      <c r="C544" s="183" t="s">
        <v>349</v>
      </c>
      <c r="D544" s="164"/>
      <c r="E544" s="168">
        <v>5.25</v>
      </c>
      <c r="F544" s="172"/>
      <c r="G544" s="172"/>
      <c r="H544" s="172"/>
      <c r="I544" s="172"/>
      <c r="J544" s="172"/>
      <c r="K544" s="172"/>
      <c r="L544" s="172"/>
      <c r="M544" s="172"/>
      <c r="N544" s="172"/>
      <c r="O544" s="172"/>
      <c r="P544" s="172"/>
      <c r="Q544" s="172"/>
      <c r="R544" s="173"/>
      <c r="S544" s="172"/>
      <c r="T544" s="150"/>
      <c r="U544" s="150"/>
      <c r="V544" s="150"/>
      <c r="W544" s="150"/>
      <c r="X544" s="150"/>
      <c r="Y544" s="150"/>
      <c r="Z544" s="150"/>
      <c r="AA544" s="150"/>
      <c r="AB544" s="150"/>
      <c r="AC544" s="150"/>
      <c r="AD544" s="150" t="s">
        <v>142</v>
      </c>
      <c r="AE544" s="150"/>
      <c r="AF544" s="150"/>
      <c r="AG544" s="150"/>
      <c r="AH544" s="150"/>
      <c r="AI544" s="150"/>
      <c r="AJ544" s="150"/>
      <c r="AK544" s="150"/>
      <c r="AL544" s="150"/>
      <c r="AM544" s="150"/>
      <c r="AN544" s="150"/>
      <c r="AO544" s="150"/>
      <c r="AP544" s="150"/>
      <c r="AQ544" s="150"/>
      <c r="AR544" s="150"/>
      <c r="AS544" s="150"/>
      <c r="AT544" s="150"/>
      <c r="AU544" s="150"/>
      <c r="AV544" s="150"/>
      <c r="AW544" s="150"/>
      <c r="AX544" s="150"/>
      <c r="AY544" s="150"/>
      <c r="AZ544" s="150"/>
      <c r="BA544" s="150"/>
      <c r="BB544" s="150"/>
      <c r="BC544" s="150"/>
      <c r="BD544" s="150"/>
      <c r="BE544" s="150"/>
      <c r="BF544" s="150"/>
      <c r="BG544" s="150"/>
    </row>
    <row r="545" spans="1:59" outlineLevel="1" x14ac:dyDescent="0.2">
      <c r="A545" s="151"/>
      <c r="B545" s="161"/>
      <c r="C545" s="183" t="s">
        <v>351</v>
      </c>
      <c r="D545" s="164"/>
      <c r="E545" s="168">
        <v>4.05</v>
      </c>
      <c r="F545" s="172"/>
      <c r="G545" s="172"/>
      <c r="H545" s="172"/>
      <c r="I545" s="172"/>
      <c r="J545" s="172"/>
      <c r="K545" s="172"/>
      <c r="L545" s="172"/>
      <c r="M545" s="172"/>
      <c r="N545" s="172"/>
      <c r="O545" s="172"/>
      <c r="P545" s="172"/>
      <c r="Q545" s="172"/>
      <c r="R545" s="173"/>
      <c r="S545" s="172"/>
      <c r="T545" s="150"/>
      <c r="U545" s="150"/>
      <c r="V545" s="150"/>
      <c r="W545" s="150"/>
      <c r="X545" s="150"/>
      <c r="Y545" s="150"/>
      <c r="Z545" s="150"/>
      <c r="AA545" s="150"/>
      <c r="AB545" s="150"/>
      <c r="AC545" s="150"/>
      <c r="AD545" s="150" t="s">
        <v>266</v>
      </c>
      <c r="AE545" s="150"/>
      <c r="AF545" s="150"/>
      <c r="AG545" s="150"/>
      <c r="AH545" s="150"/>
      <c r="AI545" s="150"/>
      <c r="AJ545" s="150"/>
      <c r="AK545" s="150"/>
      <c r="AL545" s="150"/>
      <c r="AM545" s="150"/>
      <c r="AN545" s="150"/>
      <c r="AO545" s="150"/>
      <c r="AP545" s="150"/>
      <c r="AQ545" s="150"/>
      <c r="AR545" s="150"/>
      <c r="AS545" s="150"/>
      <c r="AT545" s="150"/>
      <c r="AU545" s="150"/>
      <c r="AV545" s="150"/>
      <c r="AW545" s="150"/>
      <c r="AX545" s="150"/>
      <c r="AY545" s="150"/>
      <c r="AZ545" s="150"/>
      <c r="BA545" s="150"/>
      <c r="BB545" s="150"/>
      <c r="BC545" s="150"/>
      <c r="BD545" s="150"/>
      <c r="BE545" s="150"/>
      <c r="BF545" s="150"/>
      <c r="BG545" s="150"/>
    </row>
    <row r="546" spans="1:59" outlineLevel="1" x14ac:dyDescent="0.2">
      <c r="A546" s="151">
        <v>239</v>
      </c>
      <c r="B546" s="161" t="s">
        <v>872</v>
      </c>
      <c r="C546" s="182" t="s">
        <v>873</v>
      </c>
      <c r="D546" s="163" t="s">
        <v>133</v>
      </c>
      <c r="E546" s="167">
        <v>68</v>
      </c>
      <c r="F546" s="235"/>
      <c r="G546" s="172">
        <f>ROUND(E546*F546,2)</f>
        <v>0</v>
      </c>
      <c r="H546" s="172">
        <v>400</v>
      </c>
      <c r="I546" s="172">
        <f>ROUND(E546*H546,2)</f>
        <v>27200</v>
      </c>
      <c r="J546" s="172">
        <v>0</v>
      </c>
      <c r="K546" s="172">
        <f>ROUND(E546*J546,2)</f>
        <v>0</v>
      </c>
      <c r="L546" s="172">
        <v>21</v>
      </c>
      <c r="M546" s="172">
        <f>G546*(1+L546/100)</f>
        <v>0</v>
      </c>
      <c r="N546" s="172">
        <v>1.4200000000000001E-2</v>
      </c>
      <c r="O546" s="172">
        <f>ROUND(E546*N546,2)</f>
        <v>0.97</v>
      </c>
      <c r="P546" s="172">
        <v>0</v>
      </c>
      <c r="Q546" s="172">
        <f>ROUND(E546*P546,2)</f>
        <v>0</v>
      </c>
      <c r="R546" s="173" t="s">
        <v>265</v>
      </c>
      <c r="S546" s="172" t="s">
        <v>129</v>
      </c>
      <c r="T546" s="150"/>
      <c r="U546" s="150"/>
      <c r="V546" s="150"/>
      <c r="W546" s="150"/>
      <c r="X546" s="150"/>
      <c r="Y546" s="150"/>
      <c r="Z546" s="150"/>
      <c r="AA546" s="150"/>
      <c r="AB546" s="150"/>
      <c r="AC546" s="150"/>
      <c r="AD546" s="150" t="s">
        <v>142</v>
      </c>
      <c r="AE546" s="150"/>
      <c r="AF546" s="150"/>
      <c r="AG546" s="150"/>
      <c r="AH546" s="150"/>
      <c r="AI546" s="150"/>
      <c r="AJ546" s="150"/>
      <c r="AK546" s="150"/>
      <c r="AL546" s="150"/>
      <c r="AM546" s="150"/>
      <c r="AN546" s="150"/>
      <c r="AO546" s="150"/>
      <c r="AP546" s="150"/>
      <c r="AQ546" s="150"/>
      <c r="AR546" s="150"/>
      <c r="AS546" s="150"/>
      <c r="AT546" s="150"/>
      <c r="AU546" s="150"/>
      <c r="AV546" s="150"/>
      <c r="AW546" s="150"/>
      <c r="AX546" s="150"/>
      <c r="AY546" s="150"/>
      <c r="AZ546" s="150"/>
      <c r="BA546" s="150"/>
      <c r="BB546" s="150"/>
      <c r="BC546" s="150"/>
      <c r="BD546" s="150"/>
      <c r="BE546" s="150"/>
      <c r="BF546" s="150"/>
      <c r="BG546" s="150"/>
    </row>
    <row r="547" spans="1:59" outlineLevel="1" x14ac:dyDescent="0.2">
      <c r="A547" s="151"/>
      <c r="B547" s="161"/>
      <c r="C547" s="183" t="s">
        <v>874</v>
      </c>
      <c r="D547" s="164"/>
      <c r="E547" s="168">
        <v>68</v>
      </c>
      <c r="F547" s="172"/>
      <c r="G547" s="172"/>
      <c r="H547" s="172"/>
      <c r="I547" s="172"/>
      <c r="J547" s="172"/>
      <c r="K547" s="172"/>
      <c r="L547" s="172"/>
      <c r="M547" s="172"/>
      <c r="N547" s="172"/>
      <c r="O547" s="172"/>
      <c r="P547" s="172"/>
      <c r="Q547" s="172"/>
      <c r="R547" s="173"/>
      <c r="S547" s="172"/>
      <c r="T547" s="150"/>
      <c r="U547" s="150"/>
      <c r="V547" s="150"/>
      <c r="W547" s="150"/>
      <c r="X547" s="150"/>
      <c r="Y547" s="150"/>
      <c r="Z547" s="150"/>
      <c r="AA547" s="150"/>
      <c r="AB547" s="150"/>
      <c r="AC547" s="150"/>
      <c r="AD547" s="150" t="s">
        <v>601</v>
      </c>
      <c r="AE547" s="150"/>
      <c r="AF547" s="150"/>
      <c r="AG547" s="150"/>
      <c r="AH547" s="150"/>
      <c r="AI547" s="150"/>
      <c r="AJ547" s="150"/>
      <c r="AK547" s="150"/>
      <c r="AL547" s="150"/>
      <c r="AM547" s="150"/>
      <c r="AN547" s="150"/>
      <c r="AO547" s="150"/>
      <c r="AP547" s="150"/>
      <c r="AQ547" s="150"/>
      <c r="AR547" s="150"/>
      <c r="AS547" s="150"/>
      <c r="AT547" s="150"/>
      <c r="AU547" s="150"/>
      <c r="AV547" s="150"/>
      <c r="AW547" s="150"/>
      <c r="AX547" s="150"/>
      <c r="AY547" s="150"/>
      <c r="AZ547" s="150"/>
      <c r="BA547" s="150"/>
      <c r="BB547" s="150"/>
      <c r="BC547" s="150"/>
      <c r="BD547" s="150"/>
      <c r="BE547" s="150"/>
      <c r="BF547" s="150"/>
      <c r="BG547" s="150"/>
    </row>
    <row r="548" spans="1:59" x14ac:dyDescent="0.2">
      <c r="A548" s="151">
        <v>240</v>
      </c>
      <c r="B548" s="161" t="s">
        <v>875</v>
      </c>
      <c r="C548" s="182" t="s">
        <v>876</v>
      </c>
      <c r="D548" s="163" t="s">
        <v>162</v>
      </c>
      <c r="E548" s="167">
        <v>1.27494</v>
      </c>
      <c r="F548" s="235"/>
      <c r="G548" s="172">
        <f>ROUND(E548*F548,2)</f>
        <v>0</v>
      </c>
      <c r="H548" s="172">
        <v>0</v>
      </c>
      <c r="I548" s="172">
        <f>ROUND(E548*H548,2)</f>
        <v>0</v>
      </c>
      <c r="J548" s="172">
        <v>513</v>
      </c>
      <c r="K548" s="172">
        <f>ROUND(E548*J548,2)</f>
        <v>654.04</v>
      </c>
      <c r="L548" s="172">
        <v>21</v>
      </c>
      <c r="M548" s="172">
        <f>G548*(1+L548/100)</f>
        <v>0</v>
      </c>
      <c r="N548" s="172">
        <v>0</v>
      </c>
      <c r="O548" s="172">
        <f>ROUND(E548*N548,2)</f>
        <v>0</v>
      </c>
      <c r="P548" s="172">
        <v>0</v>
      </c>
      <c r="Q548" s="172">
        <f>ROUND(E548*P548,2)</f>
        <v>0</v>
      </c>
      <c r="R548" s="173" t="s">
        <v>835</v>
      </c>
      <c r="S548" s="172" t="s">
        <v>129</v>
      </c>
      <c r="AD548" t="s">
        <v>125</v>
      </c>
    </row>
    <row r="549" spans="1:59" outlineLevel="1" x14ac:dyDescent="0.2">
      <c r="A549" s="157" t="s">
        <v>124</v>
      </c>
      <c r="B549" s="162" t="s">
        <v>97</v>
      </c>
      <c r="C549" s="184" t="s">
        <v>98</v>
      </c>
      <c r="D549" s="165"/>
      <c r="E549" s="169"/>
      <c r="F549" s="174"/>
      <c r="G549" s="174">
        <f>SUM(G550:G562)</f>
        <v>0</v>
      </c>
      <c r="H549" s="174"/>
      <c r="I549" s="174">
        <f>SUM(I550:I562)</f>
        <v>0</v>
      </c>
      <c r="J549" s="174"/>
      <c r="K549" s="174">
        <f>SUM(K550:K562)</f>
        <v>17709.629999999997</v>
      </c>
      <c r="L549" s="174"/>
      <c r="M549" s="174">
        <f>SUM(M550:M562)</f>
        <v>0</v>
      </c>
      <c r="N549" s="174"/>
      <c r="O549" s="174">
        <f>SUM(O550:O562)</f>
        <v>0.04</v>
      </c>
      <c r="P549" s="174"/>
      <c r="Q549" s="174">
        <f>SUM(Q550:Q562)</f>
        <v>0</v>
      </c>
      <c r="R549" s="175"/>
      <c r="S549" s="174"/>
      <c r="T549" s="150"/>
      <c r="U549" s="150"/>
      <c r="V549" s="150"/>
      <c r="W549" s="150"/>
      <c r="X549" s="150"/>
      <c r="Y549" s="150"/>
      <c r="Z549" s="150"/>
      <c r="AA549" s="150"/>
      <c r="AB549" s="150"/>
      <c r="AC549" s="150"/>
      <c r="AD549" s="150" t="s">
        <v>130</v>
      </c>
      <c r="AE549" s="150"/>
      <c r="AF549" s="150"/>
      <c r="AG549" s="150"/>
      <c r="AH549" s="150"/>
      <c r="AI549" s="150"/>
      <c r="AJ549" s="150"/>
      <c r="AK549" s="150"/>
      <c r="AL549" s="150"/>
      <c r="AM549" s="150"/>
      <c r="AN549" s="150"/>
      <c r="AO549" s="150"/>
      <c r="AP549" s="150"/>
      <c r="AQ549" s="150"/>
      <c r="AR549" s="150"/>
      <c r="AS549" s="150"/>
      <c r="AT549" s="150"/>
      <c r="AU549" s="150"/>
      <c r="AV549" s="150"/>
      <c r="AW549" s="150"/>
      <c r="AX549" s="150"/>
      <c r="AY549" s="150"/>
      <c r="AZ549" s="150"/>
      <c r="BA549" s="150"/>
      <c r="BB549" s="150"/>
      <c r="BC549" s="150"/>
      <c r="BD549" s="150"/>
      <c r="BE549" s="150"/>
      <c r="BF549" s="150"/>
      <c r="BG549" s="150"/>
    </row>
    <row r="550" spans="1:59" outlineLevel="1" x14ac:dyDescent="0.2">
      <c r="A550" s="151">
        <v>241</v>
      </c>
      <c r="B550" s="161" t="s">
        <v>877</v>
      </c>
      <c r="C550" s="182" t="s">
        <v>878</v>
      </c>
      <c r="D550" s="163" t="s">
        <v>133</v>
      </c>
      <c r="E550" s="167">
        <v>8</v>
      </c>
      <c r="F550" s="235"/>
      <c r="G550" s="172">
        <f>ROUND(E550*F550,2)</f>
        <v>0</v>
      </c>
      <c r="H550" s="172">
        <v>0</v>
      </c>
      <c r="I550" s="172">
        <f>ROUND(E550*H550,2)</f>
        <v>0</v>
      </c>
      <c r="J550" s="172">
        <v>58</v>
      </c>
      <c r="K550" s="172">
        <f>ROUND(E550*J550,2)</f>
        <v>464</v>
      </c>
      <c r="L550" s="172">
        <v>21</v>
      </c>
      <c r="M550" s="172">
        <f>G550*(1+L550/100)</f>
        <v>0</v>
      </c>
      <c r="N550" s="172">
        <v>8.0000000000000007E-5</v>
      </c>
      <c r="O550" s="172">
        <f>ROUND(E550*N550,2)</f>
        <v>0</v>
      </c>
      <c r="P550" s="172">
        <v>0</v>
      </c>
      <c r="Q550" s="172">
        <f>ROUND(E550*P550,2)</f>
        <v>0</v>
      </c>
      <c r="R550" s="173" t="s">
        <v>879</v>
      </c>
      <c r="S550" s="172" t="s">
        <v>129</v>
      </c>
      <c r="T550" s="150"/>
      <c r="U550" s="150"/>
      <c r="V550" s="150"/>
      <c r="W550" s="150"/>
      <c r="X550" s="150"/>
      <c r="Y550" s="150"/>
      <c r="Z550" s="150"/>
      <c r="AA550" s="150"/>
      <c r="AB550" s="150"/>
      <c r="AC550" s="150"/>
      <c r="AD550" s="150" t="s">
        <v>130</v>
      </c>
      <c r="AE550" s="150"/>
      <c r="AF550" s="150"/>
      <c r="AG550" s="150"/>
      <c r="AH550" s="150"/>
      <c r="AI550" s="150"/>
      <c r="AJ550" s="150"/>
      <c r="AK550" s="150"/>
      <c r="AL550" s="150"/>
      <c r="AM550" s="150"/>
      <c r="AN550" s="150"/>
      <c r="AO550" s="150"/>
      <c r="AP550" s="150"/>
      <c r="AQ550" s="150"/>
      <c r="AR550" s="150"/>
      <c r="AS550" s="150"/>
      <c r="AT550" s="150"/>
      <c r="AU550" s="150"/>
      <c r="AV550" s="150"/>
      <c r="AW550" s="150"/>
      <c r="AX550" s="150"/>
      <c r="AY550" s="150"/>
      <c r="AZ550" s="150"/>
      <c r="BA550" s="150"/>
      <c r="BB550" s="150"/>
      <c r="BC550" s="150"/>
      <c r="BD550" s="150"/>
      <c r="BE550" s="150"/>
      <c r="BF550" s="150"/>
      <c r="BG550" s="150"/>
    </row>
    <row r="551" spans="1:59" outlineLevel="1" x14ac:dyDescent="0.2">
      <c r="A551" s="151">
        <v>242</v>
      </c>
      <c r="B551" s="161" t="s">
        <v>880</v>
      </c>
      <c r="C551" s="182" t="s">
        <v>881</v>
      </c>
      <c r="D551" s="163" t="s">
        <v>133</v>
      </c>
      <c r="E551" s="167">
        <v>272.57</v>
      </c>
      <c r="F551" s="235"/>
      <c r="G551" s="172">
        <f>ROUND(E551*F551,2)</f>
        <v>0</v>
      </c>
      <c r="H551" s="172">
        <v>0</v>
      </c>
      <c r="I551" s="172">
        <f>ROUND(E551*H551,2)</f>
        <v>0</v>
      </c>
      <c r="J551" s="172">
        <v>59</v>
      </c>
      <c r="K551" s="172">
        <f>ROUND(E551*J551,2)</f>
        <v>16081.63</v>
      </c>
      <c r="L551" s="172">
        <v>21</v>
      </c>
      <c r="M551" s="172">
        <f>G551*(1+L551/100)</f>
        <v>0</v>
      </c>
      <c r="N551" s="172">
        <v>1.6000000000000001E-4</v>
      </c>
      <c r="O551" s="172">
        <f>ROUND(E551*N551,2)</f>
        <v>0.04</v>
      </c>
      <c r="P551" s="172">
        <v>0</v>
      </c>
      <c r="Q551" s="172">
        <f>ROUND(E551*P551,2)</f>
        <v>0</v>
      </c>
      <c r="R551" s="173" t="s">
        <v>879</v>
      </c>
      <c r="S551" s="172" t="s">
        <v>129</v>
      </c>
      <c r="T551" s="150"/>
      <c r="U551" s="150"/>
      <c r="V551" s="150"/>
      <c r="W551" s="150"/>
      <c r="X551" s="150"/>
      <c r="Y551" s="150"/>
      <c r="Z551" s="150"/>
      <c r="AA551" s="150"/>
      <c r="AB551" s="150"/>
      <c r="AC551" s="150"/>
      <c r="AD551" s="150" t="s">
        <v>142</v>
      </c>
      <c r="AE551" s="150"/>
      <c r="AF551" s="150"/>
      <c r="AG551" s="150"/>
      <c r="AH551" s="150"/>
      <c r="AI551" s="150"/>
      <c r="AJ551" s="150"/>
      <c r="AK551" s="150"/>
      <c r="AL551" s="150"/>
      <c r="AM551" s="150"/>
      <c r="AN551" s="150"/>
      <c r="AO551" s="150"/>
      <c r="AP551" s="150"/>
      <c r="AQ551" s="150"/>
      <c r="AR551" s="150"/>
      <c r="AS551" s="150"/>
      <c r="AT551" s="150"/>
      <c r="AU551" s="150"/>
      <c r="AV551" s="150"/>
      <c r="AW551" s="150"/>
      <c r="AX551" s="150"/>
      <c r="AY551" s="150"/>
      <c r="AZ551" s="150"/>
      <c r="BA551" s="150"/>
      <c r="BB551" s="150"/>
      <c r="BC551" s="150"/>
      <c r="BD551" s="150"/>
      <c r="BE551" s="150"/>
      <c r="BF551" s="150"/>
      <c r="BG551" s="150"/>
    </row>
    <row r="552" spans="1:59" outlineLevel="1" x14ac:dyDescent="0.2">
      <c r="A552" s="151"/>
      <c r="B552" s="161"/>
      <c r="C552" s="183" t="s">
        <v>882</v>
      </c>
      <c r="D552" s="164"/>
      <c r="E552" s="168"/>
      <c r="F552" s="172"/>
      <c r="G552" s="172"/>
      <c r="H552" s="172"/>
      <c r="I552" s="172"/>
      <c r="J552" s="172"/>
      <c r="K552" s="172"/>
      <c r="L552" s="172"/>
      <c r="M552" s="172"/>
      <c r="N552" s="172"/>
      <c r="O552" s="172"/>
      <c r="P552" s="172"/>
      <c r="Q552" s="172"/>
      <c r="R552" s="173"/>
      <c r="S552" s="172"/>
      <c r="T552" s="150"/>
      <c r="U552" s="150"/>
      <c r="V552" s="150"/>
      <c r="W552" s="150"/>
      <c r="X552" s="150"/>
      <c r="Y552" s="150"/>
      <c r="Z552" s="150"/>
      <c r="AA552" s="150"/>
      <c r="AB552" s="150"/>
      <c r="AC552" s="150"/>
      <c r="AD552" s="150" t="s">
        <v>142</v>
      </c>
      <c r="AE552" s="150"/>
      <c r="AF552" s="150"/>
      <c r="AG552" s="150"/>
      <c r="AH552" s="150"/>
      <c r="AI552" s="150"/>
      <c r="AJ552" s="150"/>
      <c r="AK552" s="150"/>
      <c r="AL552" s="150"/>
      <c r="AM552" s="150"/>
      <c r="AN552" s="150"/>
      <c r="AO552" s="150"/>
      <c r="AP552" s="150"/>
      <c r="AQ552" s="150"/>
      <c r="AR552" s="150"/>
      <c r="AS552" s="150"/>
      <c r="AT552" s="150"/>
      <c r="AU552" s="150"/>
      <c r="AV552" s="150"/>
      <c r="AW552" s="150"/>
      <c r="AX552" s="150"/>
      <c r="AY552" s="150"/>
      <c r="AZ552" s="150"/>
      <c r="BA552" s="150"/>
      <c r="BB552" s="150"/>
      <c r="BC552" s="150"/>
      <c r="BD552" s="150"/>
      <c r="BE552" s="150"/>
      <c r="BF552" s="150"/>
      <c r="BG552" s="150"/>
    </row>
    <row r="553" spans="1:59" outlineLevel="1" x14ac:dyDescent="0.2">
      <c r="A553" s="151"/>
      <c r="B553" s="161"/>
      <c r="C553" s="183" t="s">
        <v>883</v>
      </c>
      <c r="D553" s="164"/>
      <c r="E553" s="168">
        <v>7.68</v>
      </c>
      <c r="F553" s="172"/>
      <c r="G553" s="172"/>
      <c r="H553" s="172"/>
      <c r="I553" s="172"/>
      <c r="J553" s="172"/>
      <c r="K553" s="172"/>
      <c r="L553" s="172"/>
      <c r="M553" s="172"/>
      <c r="N553" s="172"/>
      <c r="O553" s="172"/>
      <c r="P553" s="172"/>
      <c r="Q553" s="172"/>
      <c r="R553" s="173"/>
      <c r="S553" s="172"/>
      <c r="T553" s="150"/>
      <c r="U553" s="150"/>
      <c r="V553" s="150"/>
      <c r="W553" s="150"/>
      <c r="X553" s="150"/>
      <c r="Y553" s="150"/>
      <c r="Z553" s="150"/>
      <c r="AA553" s="150"/>
      <c r="AB553" s="150"/>
      <c r="AC553" s="150"/>
      <c r="AD553" s="150" t="s">
        <v>142</v>
      </c>
      <c r="AE553" s="150"/>
      <c r="AF553" s="150"/>
      <c r="AG553" s="150"/>
      <c r="AH553" s="150"/>
      <c r="AI553" s="150"/>
      <c r="AJ553" s="150"/>
      <c r="AK553" s="150"/>
      <c r="AL553" s="150"/>
      <c r="AM553" s="150"/>
      <c r="AN553" s="150"/>
      <c r="AO553" s="150"/>
      <c r="AP553" s="150"/>
      <c r="AQ553" s="150"/>
      <c r="AR553" s="150"/>
      <c r="AS553" s="150"/>
      <c r="AT553" s="150"/>
      <c r="AU553" s="150"/>
      <c r="AV553" s="150"/>
      <c r="AW553" s="150"/>
      <c r="AX553" s="150"/>
      <c r="AY553" s="150"/>
      <c r="AZ553" s="150"/>
      <c r="BA553" s="150"/>
      <c r="BB553" s="150"/>
      <c r="BC553" s="150"/>
      <c r="BD553" s="150"/>
      <c r="BE553" s="150"/>
      <c r="BF553" s="150"/>
      <c r="BG553" s="150"/>
    </row>
    <row r="554" spans="1:59" ht="22.5" outlineLevel="1" x14ac:dyDescent="0.2">
      <c r="A554" s="151"/>
      <c r="B554" s="161"/>
      <c r="C554" s="183" t="s">
        <v>884</v>
      </c>
      <c r="D554" s="164"/>
      <c r="E554" s="168">
        <v>67.680000000000007</v>
      </c>
      <c r="F554" s="172"/>
      <c r="G554" s="172"/>
      <c r="H554" s="172"/>
      <c r="I554" s="172"/>
      <c r="J554" s="172"/>
      <c r="K554" s="172"/>
      <c r="L554" s="172"/>
      <c r="M554" s="172"/>
      <c r="N554" s="172"/>
      <c r="O554" s="172"/>
      <c r="P554" s="172"/>
      <c r="Q554" s="172"/>
      <c r="R554" s="173"/>
      <c r="S554" s="172"/>
      <c r="T554" s="150"/>
      <c r="U554" s="150"/>
      <c r="V554" s="150"/>
      <c r="W554" s="150"/>
      <c r="X554" s="150"/>
      <c r="Y554" s="150"/>
      <c r="Z554" s="150"/>
      <c r="AA554" s="150"/>
      <c r="AB554" s="150"/>
      <c r="AC554" s="150"/>
      <c r="AD554" s="150" t="s">
        <v>142</v>
      </c>
      <c r="AE554" s="150"/>
      <c r="AF554" s="150"/>
      <c r="AG554" s="150"/>
      <c r="AH554" s="150"/>
      <c r="AI554" s="150"/>
      <c r="AJ554" s="150"/>
      <c r="AK554" s="150"/>
      <c r="AL554" s="150"/>
      <c r="AM554" s="150"/>
      <c r="AN554" s="150"/>
      <c r="AO554" s="150"/>
      <c r="AP554" s="150"/>
      <c r="AQ554" s="150"/>
      <c r="AR554" s="150"/>
      <c r="AS554" s="150"/>
      <c r="AT554" s="150"/>
      <c r="AU554" s="150"/>
      <c r="AV554" s="150"/>
      <c r="AW554" s="150"/>
      <c r="AX554" s="150"/>
      <c r="AY554" s="150"/>
      <c r="AZ554" s="150"/>
      <c r="BA554" s="150"/>
      <c r="BB554" s="150"/>
      <c r="BC554" s="150"/>
      <c r="BD554" s="150"/>
      <c r="BE554" s="150"/>
      <c r="BF554" s="150"/>
      <c r="BG554" s="150"/>
    </row>
    <row r="555" spans="1:59" outlineLevel="1" x14ac:dyDescent="0.2">
      <c r="A555" s="151"/>
      <c r="B555" s="161"/>
      <c r="C555" s="183" t="s">
        <v>885</v>
      </c>
      <c r="D555" s="164"/>
      <c r="E555" s="168">
        <v>54.911999999999999</v>
      </c>
      <c r="F555" s="172"/>
      <c r="G555" s="172"/>
      <c r="H555" s="172"/>
      <c r="I555" s="172"/>
      <c r="J555" s="172"/>
      <c r="K555" s="172"/>
      <c r="L555" s="172"/>
      <c r="M555" s="172"/>
      <c r="N555" s="172"/>
      <c r="O555" s="172"/>
      <c r="P555" s="172"/>
      <c r="Q555" s="172"/>
      <c r="R555" s="173"/>
      <c r="S555" s="172"/>
      <c r="T555" s="150"/>
      <c r="U555" s="150"/>
      <c r="V555" s="150"/>
      <c r="W555" s="150"/>
      <c r="X555" s="150"/>
      <c r="Y555" s="150"/>
      <c r="Z555" s="150"/>
      <c r="AA555" s="150"/>
      <c r="AB555" s="150"/>
      <c r="AC555" s="150"/>
      <c r="AD555" s="150" t="s">
        <v>142</v>
      </c>
      <c r="AE555" s="150"/>
      <c r="AF555" s="150"/>
      <c r="AG555" s="150"/>
      <c r="AH555" s="150"/>
      <c r="AI555" s="150"/>
      <c r="AJ555" s="150"/>
      <c r="AK555" s="150"/>
      <c r="AL555" s="150"/>
      <c r="AM555" s="150"/>
      <c r="AN555" s="150"/>
      <c r="AO555" s="150"/>
      <c r="AP555" s="150"/>
      <c r="AQ555" s="150"/>
      <c r="AR555" s="150"/>
      <c r="AS555" s="150"/>
      <c r="AT555" s="150"/>
      <c r="AU555" s="150"/>
      <c r="AV555" s="150"/>
      <c r="AW555" s="150"/>
      <c r="AX555" s="150"/>
      <c r="AY555" s="150"/>
      <c r="AZ555" s="150"/>
      <c r="BA555" s="150"/>
      <c r="BB555" s="150"/>
      <c r="BC555" s="150"/>
      <c r="BD555" s="150"/>
      <c r="BE555" s="150"/>
      <c r="BF555" s="150"/>
      <c r="BG555" s="150"/>
    </row>
    <row r="556" spans="1:59" outlineLevel="1" x14ac:dyDescent="0.2">
      <c r="A556" s="151"/>
      <c r="B556" s="161"/>
      <c r="C556" s="183" t="s">
        <v>886</v>
      </c>
      <c r="D556" s="164"/>
      <c r="E556" s="168">
        <v>1.3440000000000001</v>
      </c>
      <c r="F556" s="172"/>
      <c r="G556" s="172"/>
      <c r="H556" s="172"/>
      <c r="I556" s="172"/>
      <c r="J556" s="172"/>
      <c r="K556" s="172"/>
      <c r="L556" s="172"/>
      <c r="M556" s="172"/>
      <c r="N556" s="172"/>
      <c r="O556" s="172"/>
      <c r="P556" s="172"/>
      <c r="Q556" s="172"/>
      <c r="R556" s="173"/>
      <c r="S556" s="172"/>
      <c r="T556" s="150"/>
      <c r="U556" s="150"/>
      <c r="V556" s="150"/>
      <c r="W556" s="150"/>
      <c r="X556" s="150"/>
      <c r="Y556" s="150"/>
      <c r="Z556" s="150"/>
      <c r="AA556" s="150"/>
      <c r="AB556" s="150"/>
      <c r="AC556" s="150"/>
      <c r="AD556" s="150" t="s">
        <v>142</v>
      </c>
      <c r="AE556" s="150"/>
      <c r="AF556" s="150"/>
      <c r="AG556" s="150"/>
      <c r="AH556" s="150"/>
      <c r="AI556" s="150"/>
      <c r="AJ556" s="150"/>
      <c r="AK556" s="150"/>
      <c r="AL556" s="150"/>
      <c r="AM556" s="150"/>
      <c r="AN556" s="150"/>
      <c r="AO556" s="150"/>
      <c r="AP556" s="150"/>
      <c r="AQ556" s="150"/>
      <c r="AR556" s="150"/>
      <c r="AS556" s="150"/>
      <c r="AT556" s="150"/>
      <c r="AU556" s="150"/>
      <c r="AV556" s="150"/>
      <c r="AW556" s="150"/>
      <c r="AX556" s="150"/>
      <c r="AY556" s="150"/>
      <c r="AZ556" s="150"/>
      <c r="BA556" s="150"/>
      <c r="BB556" s="150"/>
      <c r="BC556" s="150"/>
      <c r="BD556" s="150"/>
      <c r="BE556" s="150"/>
      <c r="BF556" s="150"/>
      <c r="BG556" s="150"/>
    </row>
    <row r="557" spans="1:59" outlineLevel="1" x14ac:dyDescent="0.2">
      <c r="A557" s="151"/>
      <c r="B557" s="161"/>
      <c r="C557" s="183" t="s">
        <v>887</v>
      </c>
      <c r="D557" s="164"/>
      <c r="E557" s="168">
        <v>25.02</v>
      </c>
      <c r="F557" s="172"/>
      <c r="G557" s="172"/>
      <c r="H557" s="172"/>
      <c r="I557" s="172"/>
      <c r="J557" s="172"/>
      <c r="K557" s="172"/>
      <c r="L557" s="172"/>
      <c r="M557" s="172"/>
      <c r="N557" s="172"/>
      <c r="O557" s="172"/>
      <c r="P557" s="172"/>
      <c r="Q557" s="172"/>
      <c r="R557" s="173"/>
      <c r="S557" s="172"/>
      <c r="T557" s="150"/>
      <c r="U557" s="150"/>
      <c r="V557" s="150"/>
      <c r="W557" s="150"/>
      <c r="X557" s="150"/>
      <c r="Y557" s="150"/>
      <c r="Z557" s="150"/>
      <c r="AA557" s="150"/>
      <c r="AB557" s="150"/>
      <c r="AC557" s="150"/>
      <c r="AD557" s="150" t="s">
        <v>142</v>
      </c>
      <c r="AE557" s="150"/>
      <c r="AF557" s="150"/>
      <c r="AG557" s="150"/>
      <c r="AH557" s="150"/>
      <c r="AI557" s="150"/>
      <c r="AJ557" s="150"/>
      <c r="AK557" s="150"/>
      <c r="AL557" s="150"/>
      <c r="AM557" s="150"/>
      <c r="AN557" s="150"/>
      <c r="AO557" s="150"/>
      <c r="AP557" s="150"/>
      <c r="AQ557" s="150"/>
      <c r="AR557" s="150"/>
      <c r="AS557" s="150"/>
      <c r="AT557" s="150"/>
      <c r="AU557" s="150"/>
      <c r="AV557" s="150"/>
      <c r="AW557" s="150"/>
      <c r="AX557" s="150"/>
      <c r="AY557" s="150"/>
      <c r="AZ557" s="150"/>
      <c r="BA557" s="150"/>
      <c r="BB557" s="150"/>
      <c r="BC557" s="150"/>
      <c r="BD557" s="150"/>
      <c r="BE557" s="150"/>
      <c r="BF557" s="150"/>
      <c r="BG557" s="150"/>
    </row>
    <row r="558" spans="1:59" outlineLevel="1" x14ac:dyDescent="0.2">
      <c r="A558" s="151"/>
      <c r="B558" s="161"/>
      <c r="C558" s="183" t="s">
        <v>888</v>
      </c>
      <c r="D558" s="164"/>
      <c r="E558" s="168">
        <v>16.434000000000001</v>
      </c>
      <c r="F558" s="172"/>
      <c r="G558" s="172"/>
      <c r="H558" s="172"/>
      <c r="I558" s="172"/>
      <c r="J558" s="172"/>
      <c r="K558" s="172"/>
      <c r="L558" s="172"/>
      <c r="M558" s="172"/>
      <c r="N558" s="172"/>
      <c r="O558" s="172"/>
      <c r="P558" s="172"/>
      <c r="Q558" s="172"/>
      <c r="R558" s="173"/>
      <c r="S558" s="172"/>
      <c r="T558" s="150"/>
      <c r="U558" s="150"/>
      <c r="V558" s="150"/>
      <c r="W558" s="150"/>
      <c r="X558" s="150"/>
      <c r="Y558" s="150"/>
      <c r="Z558" s="150"/>
      <c r="AA558" s="150"/>
      <c r="AB558" s="150"/>
      <c r="AC558" s="150"/>
      <c r="AD558" s="150" t="s">
        <v>142</v>
      </c>
      <c r="AE558" s="150"/>
      <c r="AF558" s="150"/>
      <c r="AG558" s="150"/>
      <c r="AH558" s="150"/>
      <c r="AI558" s="150"/>
      <c r="AJ558" s="150"/>
      <c r="AK558" s="150"/>
      <c r="AL558" s="150"/>
      <c r="AM558" s="150"/>
      <c r="AN558" s="150"/>
      <c r="AO558" s="150"/>
      <c r="AP558" s="150"/>
      <c r="AQ558" s="150"/>
      <c r="AR558" s="150"/>
      <c r="AS558" s="150"/>
      <c r="AT558" s="150"/>
      <c r="AU558" s="150"/>
      <c r="AV558" s="150"/>
      <c r="AW558" s="150"/>
      <c r="AX558" s="150"/>
      <c r="AY558" s="150"/>
      <c r="AZ558" s="150"/>
      <c r="BA558" s="150"/>
      <c r="BB558" s="150"/>
      <c r="BC558" s="150"/>
      <c r="BD558" s="150"/>
      <c r="BE558" s="150"/>
      <c r="BF558" s="150"/>
      <c r="BG558" s="150"/>
    </row>
    <row r="559" spans="1:59" outlineLevel="1" x14ac:dyDescent="0.2">
      <c r="A559" s="151"/>
      <c r="B559" s="161"/>
      <c r="C559" s="183" t="s">
        <v>889</v>
      </c>
      <c r="D559" s="164"/>
      <c r="E559" s="168">
        <v>67.5</v>
      </c>
      <c r="F559" s="172"/>
      <c r="G559" s="172"/>
      <c r="H559" s="172"/>
      <c r="I559" s="172"/>
      <c r="J559" s="172"/>
      <c r="K559" s="172"/>
      <c r="L559" s="172"/>
      <c r="M559" s="172"/>
      <c r="N559" s="172"/>
      <c r="O559" s="172"/>
      <c r="P559" s="172"/>
      <c r="Q559" s="172"/>
      <c r="R559" s="173"/>
      <c r="S559" s="172"/>
      <c r="T559" s="150"/>
      <c r="U559" s="150"/>
      <c r="V559" s="150"/>
      <c r="W559" s="150"/>
      <c r="X559" s="150"/>
      <c r="Y559" s="150"/>
      <c r="Z559" s="150"/>
      <c r="AA559" s="150"/>
      <c r="AB559" s="150"/>
      <c r="AC559" s="150"/>
      <c r="AD559" s="150" t="s">
        <v>142</v>
      </c>
      <c r="AE559" s="150"/>
      <c r="AF559" s="150"/>
      <c r="AG559" s="150"/>
      <c r="AH559" s="150"/>
      <c r="AI559" s="150"/>
      <c r="AJ559" s="150"/>
      <c r="AK559" s="150"/>
      <c r="AL559" s="150"/>
      <c r="AM559" s="150"/>
      <c r="AN559" s="150"/>
      <c r="AO559" s="150"/>
      <c r="AP559" s="150"/>
      <c r="AQ559" s="150"/>
      <c r="AR559" s="150"/>
      <c r="AS559" s="150"/>
      <c r="AT559" s="150"/>
      <c r="AU559" s="150"/>
      <c r="AV559" s="150"/>
      <c r="AW559" s="150"/>
      <c r="AX559" s="150"/>
      <c r="AY559" s="150"/>
      <c r="AZ559" s="150"/>
      <c r="BA559" s="150"/>
      <c r="BB559" s="150"/>
      <c r="BC559" s="150"/>
      <c r="BD559" s="150"/>
      <c r="BE559" s="150"/>
      <c r="BF559" s="150"/>
      <c r="BG559" s="150"/>
    </row>
    <row r="560" spans="1:59" outlineLevel="1" x14ac:dyDescent="0.2">
      <c r="A560" s="151"/>
      <c r="B560" s="161"/>
      <c r="C560" s="183" t="s">
        <v>890</v>
      </c>
      <c r="D560" s="164"/>
      <c r="E560" s="168">
        <v>32</v>
      </c>
      <c r="F560" s="172"/>
      <c r="G560" s="172"/>
      <c r="H560" s="172"/>
      <c r="I560" s="172"/>
      <c r="J560" s="172"/>
      <c r="K560" s="172"/>
      <c r="L560" s="172"/>
      <c r="M560" s="172"/>
      <c r="N560" s="172"/>
      <c r="O560" s="172"/>
      <c r="P560" s="172"/>
      <c r="Q560" s="172"/>
      <c r="R560" s="173"/>
      <c r="S560" s="172"/>
      <c r="T560" s="150"/>
      <c r="U560" s="150"/>
      <c r="V560" s="150"/>
      <c r="W560" s="150"/>
      <c r="X560" s="150"/>
      <c r="Y560" s="150"/>
      <c r="Z560" s="150"/>
      <c r="AA560" s="150"/>
      <c r="AB560" s="150"/>
      <c r="AC560" s="150"/>
      <c r="AD560" s="150" t="s">
        <v>130</v>
      </c>
      <c r="AE560" s="150"/>
      <c r="AF560" s="150"/>
      <c r="AG560" s="150"/>
      <c r="AH560" s="150"/>
      <c r="AI560" s="150"/>
      <c r="AJ560" s="150"/>
      <c r="AK560" s="150"/>
      <c r="AL560" s="150"/>
      <c r="AM560" s="150"/>
      <c r="AN560" s="150"/>
      <c r="AO560" s="150"/>
      <c r="AP560" s="150"/>
      <c r="AQ560" s="150"/>
      <c r="AR560" s="150"/>
      <c r="AS560" s="150"/>
      <c r="AT560" s="150"/>
      <c r="AU560" s="150"/>
      <c r="AV560" s="150"/>
      <c r="AW560" s="150"/>
      <c r="AX560" s="150"/>
      <c r="AY560" s="150"/>
      <c r="AZ560" s="150"/>
      <c r="BA560" s="150"/>
      <c r="BB560" s="150"/>
      <c r="BC560" s="150"/>
      <c r="BD560" s="150"/>
      <c r="BE560" s="150"/>
      <c r="BF560" s="150"/>
      <c r="BG560" s="150"/>
    </row>
    <row r="561" spans="1:59" outlineLevel="1" x14ac:dyDescent="0.2">
      <c r="A561" s="151">
        <v>243</v>
      </c>
      <c r="B561" s="161" t="s">
        <v>891</v>
      </c>
      <c r="C561" s="182" t="s">
        <v>892</v>
      </c>
      <c r="D561" s="163" t="s">
        <v>133</v>
      </c>
      <c r="E561" s="167">
        <v>8</v>
      </c>
      <c r="F561" s="235"/>
      <c r="G561" s="172">
        <f>ROUND(E561*F561,2)</f>
        <v>0</v>
      </c>
      <c r="H561" s="172">
        <v>0</v>
      </c>
      <c r="I561" s="172">
        <f>ROUND(E561*H561,2)</f>
        <v>0</v>
      </c>
      <c r="J561" s="172">
        <v>145.5</v>
      </c>
      <c r="K561" s="172">
        <f>ROUND(E561*J561,2)</f>
        <v>1164</v>
      </c>
      <c r="L561" s="172">
        <v>21</v>
      </c>
      <c r="M561" s="172">
        <f>G561*(1+L561/100)</f>
        <v>0</v>
      </c>
      <c r="N561" s="172">
        <v>2.7999999999999998E-4</v>
      </c>
      <c r="O561" s="172">
        <f>ROUND(E561*N561,2)</f>
        <v>0</v>
      </c>
      <c r="P561" s="172">
        <v>0</v>
      </c>
      <c r="Q561" s="172">
        <f>ROUND(E561*P561,2)</f>
        <v>0</v>
      </c>
      <c r="R561" s="173"/>
      <c r="S561" s="172" t="s">
        <v>129</v>
      </c>
      <c r="T561" s="150"/>
      <c r="U561" s="150"/>
      <c r="V561" s="150"/>
      <c r="W561" s="150"/>
      <c r="X561" s="150"/>
      <c r="Y561" s="150"/>
      <c r="Z561" s="150"/>
      <c r="AA561" s="150"/>
      <c r="AB561" s="150"/>
      <c r="AC561" s="150"/>
      <c r="AD561" s="150" t="s">
        <v>142</v>
      </c>
      <c r="AE561" s="150"/>
      <c r="AF561" s="150"/>
      <c r="AG561" s="150"/>
      <c r="AH561" s="150"/>
      <c r="AI561" s="150"/>
      <c r="AJ561" s="150"/>
      <c r="AK561" s="150"/>
      <c r="AL561" s="150"/>
      <c r="AM561" s="150"/>
      <c r="AN561" s="150"/>
      <c r="AO561" s="150"/>
      <c r="AP561" s="150"/>
      <c r="AQ561" s="150"/>
      <c r="AR561" s="150"/>
      <c r="AS561" s="150"/>
      <c r="AT561" s="150"/>
      <c r="AU561" s="150"/>
      <c r="AV561" s="150"/>
      <c r="AW561" s="150"/>
      <c r="AX561" s="150"/>
      <c r="AY561" s="150"/>
      <c r="AZ561" s="150"/>
      <c r="BA561" s="150"/>
      <c r="BB561" s="150"/>
      <c r="BC561" s="150"/>
      <c r="BD561" s="150"/>
      <c r="BE561" s="150"/>
      <c r="BF561" s="150"/>
      <c r="BG561" s="150"/>
    </row>
    <row r="562" spans="1:59" x14ac:dyDescent="0.2">
      <c r="A562" s="151"/>
      <c r="B562" s="161"/>
      <c r="C562" s="183" t="s">
        <v>893</v>
      </c>
      <c r="D562" s="164"/>
      <c r="E562" s="168">
        <v>8</v>
      </c>
      <c r="F562" s="172"/>
      <c r="G562" s="172"/>
      <c r="H562" s="172"/>
      <c r="I562" s="172"/>
      <c r="J562" s="172"/>
      <c r="K562" s="172"/>
      <c r="L562" s="172"/>
      <c r="M562" s="172"/>
      <c r="N562" s="172"/>
      <c r="O562" s="172"/>
      <c r="P562" s="172"/>
      <c r="Q562" s="172"/>
      <c r="R562" s="173"/>
      <c r="S562" s="172"/>
      <c r="AD562" t="s">
        <v>125</v>
      </c>
    </row>
    <row r="563" spans="1:59" outlineLevel="1" x14ac:dyDescent="0.2">
      <c r="A563" s="157" t="s">
        <v>124</v>
      </c>
      <c r="B563" s="162" t="s">
        <v>99</v>
      </c>
      <c r="C563" s="184" t="s">
        <v>100</v>
      </c>
      <c r="D563" s="165"/>
      <c r="E563" s="169"/>
      <c r="F563" s="174"/>
      <c r="G563" s="174">
        <f>SUM(G564:G583)</f>
        <v>0</v>
      </c>
      <c r="H563" s="174"/>
      <c r="I563" s="174">
        <f>SUM(I564:I583)</f>
        <v>0</v>
      </c>
      <c r="J563" s="174"/>
      <c r="K563" s="174">
        <f>SUM(K564:K583)</f>
        <v>8076.84</v>
      </c>
      <c r="L563" s="174"/>
      <c r="M563" s="174">
        <f>SUM(M564:M583)</f>
        <v>0</v>
      </c>
      <c r="N563" s="174"/>
      <c r="O563" s="174">
        <f>SUM(O564:O583)</f>
        <v>0.02</v>
      </c>
      <c r="P563" s="174"/>
      <c r="Q563" s="174">
        <f>SUM(Q564:Q583)</f>
        <v>0</v>
      </c>
      <c r="R563" s="175"/>
      <c r="S563" s="174"/>
      <c r="T563" s="150"/>
      <c r="U563" s="150"/>
      <c r="V563" s="150"/>
      <c r="W563" s="150"/>
      <c r="X563" s="150"/>
      <c r="Y563" s="150"/>
      <c r="Z563" s="150"/>
      <c r="AA563" s="150"/>
      <c r="AB563" s="150"/>
      <c r="AC563" s="150"/>
      <c r="AD563" s="150" t="s">
        <v>130</v>
      </c>
      <c r="AE563" s="150"/>
      <c r="AF563" s="150"/>
      <c r="AG563" s="150"/>
      <c r="AH563" s="150"/>
      <c r="AI563" s="150"/>
      <c r="AJ563" s="150"/>
      <c r="AK563" s="150"/>
      <c r="AL563" s="150"/>
      <c r="AM563" s="150"/>
      <c r="AN563" s="150"/>
      <c r="AO563" s="150"/>
      <c r="AP563" s="150"/>
      <c r="AQ563" s="150"/>
      <c r="AR563" s="150"/>
      <c r="AS563" s="150"/>
      <c r="AT563" s="150"/>
      <c r="AU563" s="150"/>
      <c r="AV563" s="150"/>
      <c r="AW563" s="150"/>
      <c r="AX563" s="150"/>
      <c r="AY563" s="150"/>
      <c r="AZ563" s="150"/>
      <c r="BA563" s="150"/>
      <c r="BB563" s="150"/>
      <c r="BC563" s="150"/>
      <c r="BD563" s="150"/>
      <c r="BE563" s="150"/>
      <c r="BF563" s="150"/>
      <c r="BG563" s="150"/>
    </row>
    <row r="564" spans="1:59" outlineLevel="1" x14ac:dyDescent="0.2">
      <c r="A564" s="151">
        <v>244</v>
      </c>
      <c r="B564" s="161" t="s">
        <v>894</v>
      </c>
      <c r="C564" s="182" t="s">
        <v>909</v>
      </c>
      <c r="D564" s="163" t="s">
        <v>133</v>
      </c>
      <c r="E564" s="167">
        <v>133.7225</v>
      </c>
      <c r="F564" s="235"/>
      <c r="G564" s="172">
        <f>ROUND(E564*F564,2)</f>
        <v>0</v>
      </c>
      <c r="H564" s="172">
        <v>0</v>
      </c>
      <c r="I564" s="172">
        <f>ROUND(E564*H564,2)</f>
        <v>0</v>
      </c>
      <c r="J564" s="172">
        <v>17.3</v>
      </c>
      <c r="K564" s="172">
        <f>ROUND(E564*J564,2)</f>
        <v>2313.4</v>
      </c>
      <c r="L564" s="172">
        <v>21</v>
      </c>
      <c r="M564" s="172">
        <f>G564*(1+L564/100)</f>
        <v>0</v>
      </c>
      <c r="N564" s="172">
        <v>1.7000000000000001E-4</v>
      </c>
      <c r="O564" s="172">
        <f>ROUND(E564*N564,2)</f>
        <v>0.02</v>
      </c>
      <c r="P564" s="172">
        <v>0</v>
      </c>
      <c r="Q564" s="172">
        <f>ROUND(E564*P564,2)</f>
        <v>0</v>
      </c>
      <c r="R564" s="173" t="s">
        <v>895</v>
      </c>
      <c r="S564" s="172" t="s">
        <v>129</v>
      </c>
      <c r="T564" s="150"/>
      <c r="U564" s="150"/>
      <c r="V564" s="150"/>
      <c r="W564" s="150"/>
      <c r="X564" s="150"/>
      <c r="Y564" s="150"/>
      <c r="Z564" s="150"/>
      <c r="AA564" s="150"/>
      <c r="AB564" s="150"/>
      <c r="AC564" s="150"/>
      <c r="AD564" s="150" t="s">
        <v>142</v>
      </c>
      <c r="AE564" s="150"/>
      <c r="AF564" s="150"/>
      <c r="AG564" s="150"/>
      <c r="AH564" s="150"/>
      <c r="AI564" s="150"/>
      <c r="AJ564" s="150"/>
      <c r="AK564" s="150"/>
      <c r="AL564" s="150"/>
      <c r="AM564" s="150"/>
      <c r="AN564" s="150"/>
      <c r="AO564" s="150"/>
      <c r="AP564" s="150"/>
      <c r="AQ564" s="150"/>
      <c r="AR564" s="150"/>
      <c r="AS564" s="150"/>
      <c r="AT564" s="150"/>
      <c r="AU564" s="150"/>
      <c r="AV564" s="150"/>
      <c r="AW564" s="150"/>
      <c r="AX564" s="150"/>
      <c r="AY564" s="150"/>
      <c r="AZ564" s="150"/>
      <c r="BA564" s="150"/>
      <c r="BB564" s="150"/>
      <c r="BC564" s="150"/>
      <c r="BD564" s="150"/>
      <c r="BE564" s="150"/>
      <c r="BF564" s="150"/>
      <c r="BG564" s="150"/>
    </row>
    <row r="565" spans="1:59" outlineLevel="1" x14ac:dyDescent="0.2">
      <c r="A565" s="151"/>
      <c r="B565" s="161"/>
      <c r="C565" s="183" t="s">
        <v>896</v>
      </c>
      <c r="D565" s="164"/>
      <c r="E565" s="168">
        <v>22.15</v>
      </c>
      <c r="F565" s="172"/>
      <c r="G565" s="172"/>
      <c r="H565" s="172"/>
      <c r="I565" s="172"/>
      <c r="J565" s="172"/>
      <c r="K565" s="172"/>
      <c r="L565" s="172"/>
      <c r="M565" s="172"/>
      <c r="N565" s="172"/>
      <c r="O565" s="172"/>
      <c r="P565" s="172"/>
      <c r="Q565" s="172"/>
      <c r="R565" s="173"/>
      <c r="S565" s="172"/>
      <c r="T565" s="150"/>
      <c r="U565" s="150"/>
      <c r="V565" s="150"/>
      <c r="W565" s="150"/>
      <c r="X565" s="150"/>
      <c r="Y565" s="150"/>
      <c r="Z565" s="150"/>
      <c r="AA565" s="150"/>
      <c r="AB565" s="150"/>
      <c r="AC565" s="150"/>
      <c r="AD565" s="150" t="s">
        <v>142</v>
      </c>
      <c r="AE565" s="150"/>
      <c r="AF565" s="150"/>
      <c r="AG565" s="150"/>
      <c r="AH565" s="150"/>
      <c r="AI565" s="150"/>
      <c r="AJ565" s="150"/>
      <c r="AK565" s="150"/>
      <c r="AL565" s="150"/>
      <c r="AM565" s="150"/>
      <c r="AN565" s="150"/>
      <c r="AO565" s="150"/>
      <c r="AP565" s="150"/>
      <c r="AQ565" s="150"/>
      <c r="AR565" s="150"/>
      <c r="AS565" s="150"/>
      <c r="AT565" s="150"/>
      <c r="AU565" s="150"/>
      <c r="AV565" s="150"/>
      <c r="AW565" s="150"/>
      <c r="AX565" s="150"/>
      <c r="AY565" s="150"/>
      <c r="AZ565" s="150"/>
      <c r="BA565" s="150"/>
      <c r="BB565" s="150"/>
      <c r="BC565" s="150"/>
      <c r="BD565" s="150"/>
      <c r="BE565" s="150"/>
      <c r="BF565" s="150"/>
      <c r="BG565" s="150"/>
    </row>
    <row r="566" spans="1:59" outlineLevel="1" x14ac:dyDescent="0.2">
      <c r="A566" s="151"/>
      <c r="B566" s="161"/>
      <c r="C566" s="183" t="s">
        <v>358</v>
      </c>
      <c r="D566" s="164"/>
      <c r="E566" s="168">
        <v>13.29</v>
      </c>
      <c r="F566" s="172"/>
      <c r="G566" s="172"/>
      <c r="H566" s="172"/>
      <c r="I566" s="172"/>
      <c r="J566" s="172"/>
      <c r="K566" s="172"/>
      <c r="L566" s="172"/>
      <c r="M566" s="172"/>
      <c r="N566" s="172"/>
      <c r="O566" s="172"/>
      <c r="P566" s="172"/>
      <c r="Q566" s="172"/>
      <c r="R566" s="173"/>
      <c r="S566" s="172"/>
      <c r="T566" s="150"/>
      <c r="U566" s="150"/>
      <c r="V566" s="150"/>
      <c r="W566" s="150"/>
      <c r="X566" s="150"/>
      <c r="Y566" s="150"/>
      <c r="Z566" s="150"/>
      <c r="AA566" s="150"/>
      <c r="AB566" s="150"/>
      <c r="AC566" s="150"/>
      <c r="AD566" s="150" t="s">
        <v>142</v>
      </c>
      <c r="AE566" s="150"/>
      <c r="AF566" s="150"/>
      <c r="AG566" s="150"/>
      <c r="AH566" s="150"/>
      <c r="AI566" s="150"/>
      <c r="AJ566" s="150"/>
      <c r="AK566" s="150"/>
      <c r="AL566" s="150"/>
      <c r="AM566" s="150"/>
      <c r="AN566" s="150"/>
      <c r="AO566" s="150"/>
      <c r="AP566" s="150"/>
      <c r="AQ566" s="150"/>
      <c r="AR566" s="150"/>
      <c r="AS566" s="150"/>
      <c r="AT566" s="150"/>
      <c r="AU566" s="150"/>
      <c r="AV566" s="150"/>
      <c r="AW566" s="150"/>
      <c r="AX566" s="150"/>
      <c r="AY566" s="150"/>
      <c r="AZ566" s="150"/>
      <c r="BA566" s="150"/>
      <c r="BB566" s="150"/>
      <c r="BC566" s="150"/>
      <c r="BD566" s="150"/>
      <c r="BE566" s="150"/>
      <c r="BF566" s="150"/>
      <c r="BG566" s="150"/>
    </row>
    <row r="567" spans="1:59" outlineLevel="1" x14ac:dyDescent="0.2">
      <c r="A567" s="151"/>
      <c r="B567" s="161"/>
      <c r="C567" s="183" t="s">
        <v>897</v>
      </c>
      <c r="D567" s="164"/>
      <c r="E567" s="168"/>
      <c r="F567" s="172"/>
      <c r="G567" s="172"/>
      <c r="H567" s="172"/>
      <c r="I567" s="172"/>
      <c r="J567" s="172"/>
      <c r="K567" s="172"/>
      <c r="L567" s="172"/>
      <c r="M567" s="172"/>
      <c r="N567" s="172"/>
      <c r="O567" s="172"/>
      <c r="P567" s="172"/>
      <c r="Q567" s="172"/>
      <c r="R567" s="173"/>
      <c r="S567" s="172"/>
      <c r="T567" s="150"/>
      <c r="U567" s="150"/>
      <c r="V567" s="150"/>
      <c r="W567" s="150"/>
      <c r="X567" s="150"/>
      <c r="Y567" s="150"/>
      <c r="Z567" s="150"/>
      <c r="AA567" s="150"/>
      <c r="AB567" s="150"/>
      <c r="AC567" s="150"/>
      <c r="AD567" s="150" t="s">
        <v>142</v>
      </c>
      <c r="AE567" s="150"/>
      <c r="AF567" s="150"/>
      <c r="AG567" s="150"/>
      <c r="AH567" s="150"/>
      <c r="AI567" s="150"/>
      <c r="AJ567" s="150"/>
      <c r="AK567" s="150"/>
      <c r="AL567" s="150"/>
      <c r="AM567" s="150"/>
      <c r="AN567" s="150"/>
      <c r="AO567" s="150"/>
      <c r="AP567" s="150"/>
      <c r="AQ567" s="150"/>
      <c r="AR567" s="150"/>
      <c r="AS567" s="150"/>
      <c r="AT567" s="150"/>
      <c r="AU567" s="150"/>
      <c r="AV567" s="150"/>
      <c r="AW567" s="150"/>
      <c r="AX567" s="150"/>
      <c r="AY567" s="150"/>
      <c r="AZ567" s="150"/>
      <c r="BA567" s="150"/>
      <c r="BB567" s="150"/>
      <c r="BC567" s="150"/>
      <c r="BD567" s="150"/>
      <c r="BE567" s="150"/>
      <c r="BF567" s="150"/>
      <c r="BG567" s="150"/>
    </row>
    <row r="568" spans="1:59" outlineLevel="1" x14ac:dyDescent="0.2">
      <c r="A568" s="151"/>
      <c r="B568" s="161"/>
      <c r="C568" s="183" t="s">
        <v>332</v>
      </c>
      <c r="D568" s="164"/>
      <c r="E568" s="168">
        <v>45.24</v>
      </c>
      <c r="F568" s="172"/>
      <c r="G568" s="172"/>
      <c r="H568" s="172"/>
      <c r="I568" s="172"/>
      <c r="J568" s="172"/>
      <c r="K568" s="172"/>
      <c r="L568" s="172"/>
      <c r="M568" s="172"/>
      <c r="N568" s="172"/>
      <c r="O568" s="172"/>
      <c r="P568" s="172"/>
      <c r="Q568" s="172"/>
      <c r="R568" s="173"/>
      <c r="S568" s="172"/>
      <c r="T568" s="150"/>
      <c r="U568" s="150"/>
      <c r="V568" s="150"/>
      <c r="W568" s="150"/>
      <c r="X568" s="150"/>
      <c r="Y568" s="150"/>
      <c r="Z568" s="150"/>
      <c r="AA568" s="150"/>
      <c r="AB568" s="150"/>
      <c r="AC568" s="150"/>
      <c r="AD568" s="150" t="s">
        <v>142</v>
      </c>
      <c r="AE568" s="150"/>
      <c r="AF568" s="150"/>
      <c r="AG568" s="150"/>
      <c r="AH568" s="150"/>
      <c r="AI568" s="150"/>
      <c r="AJ568" s="150"/>
      <c r="AK568" s="150"/>
      <c r="AL568" s="150"/>
      <c r="AM568" s="150"/>
      <c r="AN568" s="150"/>
      <c r="AO568" s="150"/>
      <c r="AP568" s="150"/>
      <c r="AQ568" s="150"/>
      <c r="AR568" s="150"/>
      <c r="AS568" s="150"/>
      <c r="AT568" s="150"/>
      <c r="AU568" s="150"/>
      <c r="AV568" s="150"/>
      <c r="AW568" s="150"/>
      <c r="AX568" s="150"/>
      <c r="AY568" s="150"/>
      <c r="AZ568" s="150"/>
      <c r="BA568" s="150"/>
      <c r="BB568" s="150"/>
      <c r="BC568" s="150"/>
      <c r="BD568" s="150"/>
      <c r="BE568" s="150"/>
      <c r="BF568" s="150"/>
      <c r="BG568" s="150"/>
    </row>
    <row r="569" spans="1:59" outlineLevel="1" x14ac:dyDescent="0.2">
      <c r="A569" s="151"/>
      <c r="B569" s="161"/>
      <c r="C569" s="183" t="s">
        <v>333</v>
      </c>
      <c r="D569" s="164"/>
      <c r="E569" s="168">
        <v>-15.8225</v>
      </c>
      <c r="F569" s="172"/>
      <c r="G569" s="172"/>
      <c r="H569" s="172"/>
      <c r="I569" s="172"/>
      <c r="J569" s="172"/>
      <c r="K569" s="172"/>
      <c r="L569" s="172"/>
      <c r="M569" s="172"/>
      <c r="N569" s="172"/>
      <c r="O569" s="172"/>
      <c r="P569" s="172"/>
      <c r="Q569" s="172"/>
      <c r="R569" s="173"/>
      <c r="S569" s="172"/>
      <c r="T569" s="150"/>
      <c r="U569" s="150"/>
      <c r="V569" s="150"/>
      <c r="W569" s="150"/>
      <c r="X569" s="150"/>
      <c r="Y569" s="150"/>
      <c r="Z569" s="150"/>
      <c r="AA569" s="150"/>
      <c r="AB569" s="150"/>
      <c r="AC569" s="150"/>
      <c r="AD569" s="150" t="s">
        <v>142</v>
      </c>
      <c r="AE569" s="150"/>
      <c r="AF569" s="150"/>
      <c r="AG569" s="150"/>
      <c r="AH569" s="150"/>
      <c r="AI569" s="150"/>
      <c r="AJ569" s="150"/>
      <c r="AK569" s="150"/>
      <c r="AL569" s="150"/>
      <c r="AM569" s="150"/>
      <c r="AN569" s="150"/>
      <c r="AO569" s="150"/>
      <c r="AP569" s="150"/>
      <c r="AQ569" s="150"/>
      <c r="AR569" s="150"/>
      <c r="AS569" s="150"/>
      <c r="AT569" s="150"/>
      <c r="AU569" s="150"/>
      <c r="AV569" s="150"/>
      <c r="AW569" s="150"/>
      <c r="AX569" s="150"/>
      <c r="AY569" s="150"/>
      <c r="AZ569" s="150"/>
      <c r="BA569" s="150"/>
      <c r="BB569" s="150"/>
      <c r="BC569" s="150"/>
      <c r="BD569" s="150"/>
      <c r="BE569" s="150"/>
      <c r="BF569" s="150"/>
      <c r="BG569" s="150"/>
    </row>
    <row r="570" spans="1:59" outlineLevel="1" x14ac:dyDescent="0.2">
      <c r="A570" s="151"/>
      <c r="B570" s="161"/>
      <c r="C570" s="183" t="s">
        <v>334</v>
      </c>
      <c r="D570" s="164"/>
      <c r="E570" s="168">
        <v>5.5</v>
      </c>
      <c r="F570" s="172"/>
      <c r="G570" s="172"/>
      <c r="H570" s="172"/>
      <c r="I570" s="172"/>
      <c r="J570" s="172"/>
      <c r="K570" s="172"/>
      <c r="L570" s="172"/>
      <c r="M570" s="172"/>
      <c r="N570" s="172"/>
      <c r="O570" s="172"/>
      <c r="P570" s="172"/>
      <c r="Q570" s="172"/>
      <c r="R570" s="173"/>
      <c r="S570" s="172"/>
      <c r="T570" s="150"/>
      <c r="U570" s="150"/>
      <c r="V570" s="150"/>
      <c r="W570" s="150"/>
      <c r="X570" s="150"/>
      <c r="Y570" s="150"/>
      <c r="Z570" s="150"/>
      <c r="AA570" s="150"/>
      <c r="AB570" s="150"/>
      <c r="AC570" s="150"/>
      <c r="AD570" s="150" t="s">
        <v>142</v>
      </c>
      <c r="AE570" s="150"/>
      <c r="AF570" s="150"/>
      <c r="AG570" s="150"/>
      <c r="AH570" s="150"/>
      <c r="AI570" s="150"/>
      <c r="AJ570" s="150"/>
      <c r="AK570" s="150"/>
      <c r="AL570" s="150"/>
      <c r="AM570" s="150"/>
      <c r="AN570" s="150"/>
      <c r="AO570" s="150"/>
      <c r="AP570" s="150"/>
      <c r="AQ570" s="150"/>
      <c r="AR570" s="150"/>
      <c r="AS570" s="150"/>
      <c r="AT570" s="150"/>
      <c r="AU570" s="150"/>
      <c r="AV570" s="150"/>
      <c r="AW570" s="150"/>
      <c r="AX570" s="150"/>
      <c r="AY570" s="150"/>
      <c r="AZ570" s="150"/>
      <c r="BA570" s="150"/>
      <c r="BB570" s="150"/>
      <c r="BC570" s="150"/>
      <c r="BD570" s="150"/>
      <c r="BE570" s="150"/>
      <c r="BF570" s="150"/>
      <c r="BG570" s="150"/>
    </row>
    <row r="571" spans="1:59" outlineLevel="1" x14ac:dyDescent="0.2">
      <c r="A571" s="151"/>
      <c r="B571" s="161"/>
      <c r="C571" s="183" t="s">
        <v>335</v>
      </c>
      <c r="D571" s="164"/>
      <c r="E571" s="168">
        <v>15.58</v>
      </c>
      <c r="F571" s="172"/>
      <c r="G571" s="172"/>
      <c r="H571" s="172"/>
      <c r="I571" s="172"/>
      <c r="J571" s="172"/>
      <c r="K571" s="172"/>
      <c r="L571" s="172"/>
      <c r="M571" s="172"/>
      <c r="N571" s="172"/>
      <c r="O571" s="172"/>
      <c r="P571" s="172"/>
      <c r="Q571" s="172"/>
      <c r="R571" s="173"/>
      <c r="S571" s="172"/>
      <c r="T571" s="150"/>
      <c r="U571" s="150"/>
      <c r="V571" s="150"/>
      <c r="W571" s="150"/>
      <c r="X571" s="150"/>
      <c r="Y571" s="150"/>
      <c r="Z571" s="150"/>
      <c r="AA571" s="150"/>
      <c r="AB571" s="150"/>
      <c r="AC571" s="150"/>
      <c r="AD571" s="150" t="s">
        <v>142</v>
      </c>
      <c r="AE571" s="150"/>
      <c r="AF571" s="150"/>
      <c r="AG571" s="150"/>
      <c r="AH571" s="150"/>
      <c r="AI571" s="150"/>
      <c r="AJ571" s="150"/>
      <c r="AK571" s="150"/>
      <c r="AL571" s="150"/>
      <c r="AM571" s="150"/>
      <c r="AN571" s="150"/>
      <c r="AO571" s="150"/>
      <c r="AP571" s="150"/>
      <c r="AQ571" s="150"/>
      <c r="AR571" s="150"/>
      <c r="AS571" s="150"/>
      <c r="AT571" s="150"/>
      <c r="AU571" s="150"/>
      <c r="AV571" s="150"/>
      <c r="AW571" s="150"/>
      <c r="AX571" s="150"/>
      <c r="AY571" s="150"/>
      <c r="AZ571" s="150"/>
      <c r="BA571" s="150"/>
      <c r="BB571" s="150"/>
      <c r="BC571" s="150"/>
      <c r="BD571" s="150"/>
      <c r="BE571" s="150"/>
      <c r="BF571" s="150"/>
      <c r="BG571" s="150"/>
    </row>
    <row r="572" spans="1:59" outlineLevel="1" x14ac:dyDescent="0.2">
      <c r="A572" s="151"/>
      <c r="B572" s="161"/>
      <c r="C572" s="183" t="s">
        <v>336</v>
      </c>
      <c r="D572" s="164"/>
      <c r="E572" s="168">
        <v>-5.25</v>
      </c>
      <c r="F572" s="172"/>
      <c r="G572" s="172"/>
      <c r="H572" s="172"/>
      <c r="I572" s="172"/>
      <c r="J572" s="172"/>
      <c r="K572" s="172"/>
      <c r="L572" s="172"/>
      <c r="M572" s="172"/>
      <c r="N572" s="172"/>
      <c r="O572" s="172"/>
      <c r="P572" s="172"/>
      <c r="Q572" s="172"/>
      <c r="R572" s="173"/>
      <c r="S572" s="172"/>
      <c r="T572" s="150"/>
      <c r="U572" s="150"/>
      <c r="V572" s="150"/>
      <c r="W572" s="150"/>
      <c r="X572" s="150"/>
      <c r="Y572" s="150"/>
      <c r="Z572" s="150"/>
      <c r="AA572" s="150"/>
      <c r="AB572" s="150"/>
      <c r="AC572" s="150"/>
      <c r="AD572" s="150" t="s">
        <v>142</v>
      </c>
      <c r="AE572" s="150"/>
      <c r="AF572" s="150"/>
      <c r="AG572" s="150"/>
      <c r="AH572" s="150"/>
      <c r="AI572" s="150"/>
      <c r="AJ572" s="150"/>
      <c r="AK572" s="150"/>
      <c r="AL572" s="150"/>
      <c r="AM572" s="150"/>
      <c r="AN572" s="150"/>
      <c r="AO572" s="150"/>
      <c r="AP572" s="150"/>
      <c r="AQ572" s="150"/>
      <c r="AR572" s="150"/>
      <c r="AS572" s="150"/>
      <c r="AT572" s="150"/>
      <c r="AU572" s="150"/>
      <c r="AV572" s="150"/>
      <c r="AW572" s="150"/>
      <c r="AX572" s="150"/>
      <c r="AY572" s="150"/>
      <c r="AZ572" s="150"/>
      <c r="BA572" s="150"/>
      <c r="BB572" s="150"/>
      <c r="BC572" s="150"/>
      <c r="BD572" s="150"/>
      <c r="BE572" s="150"/>
      <c r="BF572" s="150"/>
      <c r="BG572" s="150"/>
    </row>
    <row r="573" spans="1:59" ht="22.5" outlineLevel="1" x14ac:dyDescent="0.2">
      <c r="A573" s="151"/>
      <c r="B573" s="161"/>
      <c r="C573" s="183" t="s">
        <v>337</v>
      </c>
      <c r="D573" s="164"/>
      <c r="E573" s="168">
        <v>24.64</v>
      </c>
      <c r="F573" s="172"/>
      <c r="G573" s="172"/>
      <c r="H573" s="172"/>
      <c r="I573" s="172"/>
      <c r="J573" s="172"/>
      <c r="K573" s="172"/>
      <c r="L573" s="172"/>
      <c r="M573" s="172"/>
      <c r="N573" s="172"/>
      <c r="O573" s="172"/>
      <c r="P573" s="172"/>
      <c r="Q573" s="172"/>
      <c r="R573" s="173"/>
      <c r="S573" s="172"/>
      <c r="T573" s="150"/>
      <c r="U573" s="150"/>
      <c r="V573" s="150"/>
      <c r="W573" s="150"/>
      <c r="X573" s="150"/>
      <c r="Y573" s="150"/>
      <c r="Z573" s="150"/>
      <c r="AA573" s="150"/>
      <c r="AB573" s="150"/>
      <c r="AC573" s="150"/>
      <c r="AD573" s="150" t="s">
        <v>142</v>
      </c>
      <c r="AE573" s="150"/>
      <c r="AF573" s="150"/>
      <c r="AG573" s="150"/>
      <c r="AH573" s="150"/>
      <c r="AI573" s="150"/>
      <c r="AJ573" s="150"/>
      <c r="AK573" s="150"/>
      <c r="AL573" s="150"/>
      <c r="AM573" s="150"/>
      <c r="AN573" s="150"/>
      <c r="AO573" s="150"/>
      <c r="AP573" s="150"/>
      <c r="AQ573" s="150"/>
      <c r="AR573" s="150"/>
      <c r="AS573" s="150"/>
      <c r="AT573" s="150"/>
      <c r="AU573" s="150"/>
      <c r="AV573" s="150"/>
      <c r="AW573" s="150"/>
      <c r="AX573" s="150"/>
      <c r="AY573" s="150"/>
      <c r="AZ573" s="150"/>
      <c r="BA573" s="150"/>
      <c r="BB573" s="150"/>
      <c r="BC573" s="150"/>
      <c r="BD573" s="150"/>
      <c r="BE573" s="150"/>
      <c r="BF573" s="150"/>
      <c r="BG573" s="150"/>
    </row>
    <row r="574" spans="1:59" outlineLevel="1" x14ac:dyDescent="0.2">
      <c r="A574" s="151"/>
      <c r="B574" s="161"/>
      <c r="C574" s="183" t="s">
        <v>338</v>
      </c>
      <c r="D574" s="164"/>
      <c r="E574" s="168">
        <v>-4.5999999999999996</v>
      </c>
      <c r="F574" s="172"/>
      <c r="G574" s="172"/>
      <c r="H574" s="172"/>
      <c r="I574" s="172"/>
      <c r="J574" s="172"/>
      <c r="K574" s="172"/>
      <c r="L574" s="172"/>
      <c r="M574" s="172"/>
      <c r="N574" s="172"/>
      <c r="O574" s="172"/>
      <c r="P574" s="172"/>
      <c r="Q574" s="172"/>
      <c r="R574" s="173"/>
      <c r="S574" s="172"/>
      <c r="T574" s="150"/>
      <c r="U574" s="150"/>
      <c r="V574" s="150"/>
      <c r="W574" s="150"/>
      <c r="X574" s="150"/>
      <c r="Y574" s="150"/>
      <c r="Z574" s="150"/>
      <c r="AA574" s="150"/>
      <c r="AB574" s="150"/>
      <c r="AC574" s="150"/>
      <c r="AD574" s="150" t="s">
        <v>142</v>
      </c>
      <c r="AE574" s="150"/>
      <c r="AF574" s="150"/>
      <c r="AG574" s="150"/>
      <c r="AH574" s="150"/>
      <c r="AI574" s="150"/>
      <c r="AJ574" s="150"/>
      <c r="AK574" s="150"/>
      <c r="AL574" s="150"/>
      <c r="AM574" s="150"/>
      <c r="AN574" s="150"/>
      <c r="AO574" s="150"/>
      <c r="AP574" s="150"/>
      <c r="AQ574" s="150"/>
      <c r="AR574" s="150"/>
      <c r="AS574" s="150"/>
      <c r="AT574" s="150"/>
      <c r="AU574" s="150"/>
      <c r="AV574" s="150"/>
      <c r="AW574" s="150"/>
      <c r="AX574" s="150"/>
      <c r="AY574" s="150"/>
      <c r="AZ574" s="150"/>
      <c r="BA574" s="150"/>
      <c r="BB574" s="150"/>
      <c r="BC574" s="150"/>
      <c r="BD574" s="150"/>
      <c r="BE574" s="150"/>
      <c r="BF574" s="150"/>
      <c r="BG574" s="150"/>
    </row>
    <row r="575" spans="1:59" outlineLevel="1" x14ac:dyDescent="0.2">
      <c r="A575" s="151"/>
      <c r="B575" s="161"/>
      <c r="C575" s="183" t="s">
        <v>339</v>
      </c>
      <c r="D575" s="164"/>
      <c r="E575" s="168">
        <v>15.84</v>
      </c>
      <c r="F575" s="172"/>
      <c r="G575" s="172"/>
      <c r="H575" s="172"/>
      <c r="I575" s="172"/>
      <c r="J575" s="172"/>
      <c r="K575" s="172"/>
      <c r="L575" s="172"/>
      <c r="M575" s="172"/>
      <c r="N575" s="172"/>
      <c r="O575" s="172"/>
      <c r="P575" s="172"/>
      <c r="Q575" s="172"/>
      <c r="R575" s="173"/>
      <c r="S575" s="172"/>
      <c r="T575" s="150"/>
      <c r="U575" s="150"/>
      <c r="V575" s="150"/>
      <c r="W575" s="150"/>
      <c r="X575" s="150"/>
      <c r="Y575" s="150"/>
      <c r="Z575" s="150"/>
      <c r="AA575" s="150"/>
      <c r="AB575" s="150"/>
      <c r="AC575" s="150"/>
      <c r="AD575" s="150" t="s">
        <v>142</v>
      </c>
      <c r="AE575" s="150"/>
      <c r="AF575" s="150"/>
      <c r="AG575" s="150"/>
      <c r="AH575" s="150"/>
      <c r="AI575" s="150"/>
      <c r="AJ575" s="150"/>
      <c r="AK575" s="150"/>
      <c r="AL575" s="150"/>
      <c r="AM575" s="150"/>
      <c r="AN575" s="150"/>
      <c r="AO575" s="150"/>
      <c r="AP575" s="150"/>
      <c r="AQ575" s="150"/>
      <c r="AR575" s="150"/>
      <c r="AS575" s="150"/>
      <c r="AT575" s="150"/>
      <c r="AU575" s="150"/>
      <c r="AV575" s="150"/>
      <c r="AW575" s="150"/>
      <c r="AX575" s="150"/>
      <c r="AY575" s="150"/>
      <c r="AZ575" s="150"/>
      <c r="BA575" s="150"/>
      <c r="BB575" s="150"/>
      <c r="BC575" s="150"/>
      <c r="BD575" s="150"/>
      <c r="BE575" s="150"/>
      <c r="BF575" s="150"/>
      <c r="BG575" s="150"/>
    </row>
    <row r="576" spans="1:59" outlineLevel="1" x14ac:dyDescent="0.2">
      <c r="A576" s="151"/>
      <c r="B576" s="161"/>
      <c r="C576" s="183" t="s">
        <v>340</v>
      </c>
      <c r="D576" s="164"/>
      <c r="E576" s="168">
        <v>-4.2750000000000004</v>
      </c>
      <c r="F576" s="172"/>
      <c r="G576" s="172"/>
      <c r="H576" s="172"/>
      <c r="I576" s="172"/>
      <c r="J576" s="172"/>
      <c r="K576" s="172"/>
      <c r="L576" s="172"/>
      <c r="M576" s="172"/>
      <c r="N576" s="172"/>
      <c r="O576" s="172"/>
      <c r="P576" s="172"/>
      <c r="Q576" s="172"/>
      <c r="R576" s="173"/>
      <c r="S576" s="172"/>
      <c r="T576" s="150"/>
      <c r="U576" s="150"/>
      <c r="V576" s="150"/>
      <c r="W576" s="150"/>
      <c r="X576" s="150"/>
      <c r="Y576" s="150"/>
      <c r="Z576" s="150"/>
      <c r="AA576" s="150"/>
      <c r="AB576" s="150"/>
      <c r="AC576" s="150"/>
      <c r="AD576" s="150" t="s">
        <v>142</v>
      </c>
      <c r="AE576" s="150"/>
      <c r="AF576" s="150"/>
      <c r="AG576" s="150"/>
      <c r="AH576" s="150"/>
      <c r="AI576" s="150"/>
      <c r="AJ576" s="150"/>
      <c r="AK576" s="150"/>
      <c r="AL576" s="150"/>
      <c r="AM576" s="150"/>
      <c r="AN576" s="150"/>
      <c r="AO576" s="150"/>
      <c r="AP576" s="150"/>
      <c r="AQ576" s="150"/>
      <c r="AR576" s="150"/>
      <c r="AS576" s="150"/>
      <c r="AT576" s="150"/>
      <c r="AU576" s="150"/>
      <c r="AV576" s="150"/>
      <c r="AW576" s="150"/>
      <c r="AX576" s="150"/>
      <c r="AY576" s="150"/>
      <c r="AZ576" s="150"/>
      <c r="BA576" s="150"/>
      <c r="BB576" s="150"/>
      <c r="BC576" s="150"/>
      <c r="BD576" s="150"/>
      <c r="BE576" s="150"/>
      <c r="BF576" s="150"/>
      <c r="BG576" s="150"/>
    </row>
    <row r="577" spans="1:59" outlineLevel="1" x14ac:dyDescent="0.2">
      <c r="A577" s="151"/>
      <c r="B577" s="161"/>
      <c r="C577" s="183" t="s">
        <v>341</v>
      </c>
      <c r="D577" s="164"/>
      <c r="E577" s="168">
        <v>3.86</v>
      </c>
      <c r="F577" s="172"/>
      <c r="G577" s="172"/>
      <c r="H577" s="172"/>
      <c r="I577" s="172"/>
      <c r="J577" s="172"/>
      <c r="K577" s="172"/>
      <c r="L577" s="172"/>
      <c r="M577" s="172"/>
      <c r="N577" s="172"/>
      <c r="O577" s="172"/>
      <c r="P577" s="172"/>
      <c r="Q577" s="172"/>
      <c r="R577" s="173"/>
      <c r="S577" s="172"/>
      <c r="T577" s="150"/>
      <c r="U577" s="150"/>
      <c r="V577" s="150"/>
      <c r="W577" s="150"/>
      <c r="X577" s="150"/>
      <c r="Y577" s="150"/>
      <c r="Z577" s="150"/>
      <c r="AA577" s="150"/>
      <c r="AB577" s="150"/>
      <c r="AC577" s="150"/>
      <c r="AD577" s="150" t="s">
        <v>142</v>
      </c>
      <c r="AE577" s="150"/>
      <c r="AF577" s="150"/>
      <c r="AG577" s="150"/>
      <c r="AH577" s="150"/>
      <c r="AI577" s="150"/>
      <c r="AJ577" s="150"/>
      <c r="AK577" s="150"/>
      <c r="AL577" s="150"/>
      <c r="AM577" s="150"/>
      <c r="AN577" s="150"/>
      <c r="AO577" s="150"/>
      <c r="AP577" s="150"/>
      <c r="AQ577" s="150"/>
      <c r="AR577" s="150"/>
      <c r="AS577" s="150"/>
      <c r="AT577" s="150"/>
      <c r="AU577" s="150"/>
      <c r="AV577" s="150"/>
      <c r="AW577" s="150"/>
      <c r="AX577" s="150"/>
      <c r="AY577" s="150"/>
      <c r="AZ577" s="150"/>
      <c r="BA577" s="150"/>
      <c r="BB577" s="150"/>
      <c r="BC577" s="150"/>
      <c r="BD577" s="150"/>
      <c r="BE577" s="150"/>
      <c r="BF577" s="150"/>
      <c r="BG577" s="150"/>
    </row>
    <row r="578" spans="1:59" outlineLevel="1" x14ac:dyDescent="0.2">
      <c r="A578" s="151"/>
      <c r="B578" s="161"/>
      <c r="C578" s="183" t="s">
        <v>342</v>
      </c>
      <c r="D578" s="164"/>
      <c r="E578" s="168">
        <v>6.72</v>
      </c>
      <c r="F578" s="172"/>
      <c r="G578" s="172"/>
      <c r="H578" s="172"/>
      <c r="I578" s="172"/>
      <c r="J578" s="172"/>
      <c r="K578" s="172"/>
      <c r="L578" s="172"/>
      <c r="M578" s="172"/>
      <c r="N578" s="172"/>
      <c r="O578" s="172"/>
      <c r="P578" s="172"/>
      <c r="Q578" s="172"/>
      <c r="R578" s="173"/>
      <c r="S578" s="172"/>
      <c r="T578" s="150"/>
      <c r="U578" s="150"/>
      <c r="V578" s="150"/>
      <c r="W578" s="150"/>
      <c r="X578" s="150"/>
      <c r="Y578" s="150"/>
      <c r="Z578" s="150"/>
      <c r="AA578" s="150"/>
      <c r="AB578" s="150"/>
      <c r="AC578" s="150"/>
      <c r="AD578" s="150" t="s">
        <v>142</v>
      </c>
      <c r="AE578" s="150"/>
      <c r="AF578" s="150"/>
      <c r="AG578" s="150"/>
      <c r="AH578" s="150"/>
      <c r="AI578" s="150"/>
      <c r="AJ578" s="150"/>
      <c r="AK578" s="150"/>
      <c r="AL578" s="150"/>
      <c r="AM578" s="150"/>
      <c r="AN578" s="150"/>
      <c r="AO578" s="150"/>
      <c r="AP578" s="150"/>
      <c r="AQ578" s="150"/>
      <c r="AR578" s="150"/>
      <c r="AS578" s="150"/>
      <c r="AT578" s="150"/>
      <c r="AU578" s="150"/>
      <c r="AV578" s="150"/>
      <c r="AW578" s="150"/>
      <c r="AX578" s="150"/>
      <c r="AY578" s="150"/>
      <c r="AZ578" s="150"/>
      <c r="BA578" s="150"/>
      <c r="BB578" s="150"/>
      <c r="BC578" s="150"/>
      <c r="BD578" s="150"/>
      <c r="BE578" s="150"/>
      <c r="BF578" s="150"/>
      <c r="BG578" s="150"/>
    </row>
    <row r="579" spans="1:59" outlineLevel="1" x14ac:dyDescent="0.2">
      <c r="A579" s="151"/>
      <c r="B579" s="161"/>
      <c r="C579" s="183" t="s">
        <v>338</v>
      </c>
      <c r="D579" s="164"/>
      <c r="E579" s="168">
        <v>-4.5999999999999996</v>
      </c>
      <c r="F579" s="172"/>
      <c r="G579" s="172"/>
      <c r="H579" s="172"/>
      <c r="I579" s="172"/>
      <c r="J579" s="172"/>
      <c r="K579" s="172"/>
      <c r="L579" s="172"/>
      <c r="M579" s="172"/>
      <c r="N579" s="172"/>
      <c r="O579" s="172"/>
      <c r="P579" s="172"/>
      <c r="Q579" s="172"/>
      <c r="R579" s="173"/>
      <c r="S579" s="172"/>
      <c r="T579" s="150"/>
      <c r="U579" s="150"/>
      <c r="V579" s="150"/>
      <c r="W579" s="150"/>
      <c r="X579" s="150"/>
      <c r="Y579" s="150"/>
      <c r="Z579" s="150"/>
      <c r="AA579" s="150"/>
      <c r="AB579" s="150"/>
      <c r="AC579" s="150"/>
      <c r="AD579" s="150" t="s">
        <v>142</v>
      </c>
      <c r="AE579" s="150"/>
      <c r="AF579" s="150"/>
      <c r="AG579" s="150"/>
      <c r="AH579" s="150"/>
      <c r="AI579" s="150"/>
      <c r="AJ579" s="150"/>
      <c r="AK579" s="150"/>
      <c r="AL579" s="150"/>
      <c r="AM579" s="150"/>
      <c r="AN579" s="150"/>
      <c r="AO579" s="150"/>
      <c r="AP579" s="150"/>
      <c r="AQ579" s="150"/>
      <c r="AR579" s="150"/>
      <c r="AS579" s="150"/>
      <c r="AT579" s="150"/>
      <c r="AU579" s="150"/>
      <c r="AV579" s="150"/>
      <c r="AW579" s="150"/>
      <c r="AX579" s="150"/>
      <c r="AY579" s="150"/>
      <c r="AZ579" s="150"/>
      <c r="BA579" s="150"/>
      <c r="BB579" s="150"/>
      <c r="BC579" s="150"/>
      <c r="BD579" s="150"/>
      <c r="BE579" s="150"/>
      <c r="BF579" s="150"/>
      <c r="BG579" s="150"/>
    </row>
    <row r="580" spans="1:59" outlineLevel="1" x14ac:dyDescent="0.2">
      <c r="A580" s="151"/>
      <c r="B580" s="161"/>
      <c r="C580" s="183" t="s">
        <v>343</v>
      </c>
      <c r="D580" s="164"/>
      <c r="E580" s="168">
        <v>8.69</v>
      </c>
      <c r="F580" s="172"/>
      <c r="G580" s="172"/>
      <c r="H580" s="172"/>
      <c r="I580" s="172"/>
      <c r="J580" s="172"/>
      <c r="K580" s="172"/>
      <c r="L580" s="172"/>
      <c r="M580" s="172"/>
      <c r="N580" s="172"/>
      <c r="O580" s="172"/>
      <c r="P580" s="172"/>
      <c r="Q580" s="172"/>
      <c r="R580" s="173"/>
      <c r="S580" s="172"/>
      <c r="T580" s="150"/>
      <c r="U580" s="150"/>
      <c r="V580" s="150"/>
      <c r="W580" s="150"/>
      <c r="X580" s="150"/>
      <c r="Y580" s="150"/>
      <c r="Z580" s="150"/>
      <c r="AA580" s="150"/>
      <c r="AB580" s="150"/>
      <c r="AC580" s="150"/>
      <c r="AD580" s="150" t="s">
        <v>142</v>
      </c>
      <c r="AE580" s="150"/>
      <c r="AF580" s="150"/>
      <c r="AG580" s="150"/>
      <c r="AH580" s="150"/>
      <c r="AI580" s="150"/>
      <c r="AJ580" s="150"/>
      <c r="AK580" s="150"/>
      <c r="AL580" s="150"/>
      <c r="AM580" s="150"/>
      <c r="AN580" s="150"/>
      <c r="AO580" s="150"/>
      <c r="AP580" s="150"/>
      <c r="AQ580" s="150"/>
      <c r="AR580" s="150"/>
      <c r="AS580" s="150"/>
      <c r="AT580" s="150"/>
      <c r="AU580" s="150"/>
      <c r="AV580" s="150"/>
      <c r="AW580" s="150"/>
      <c r="AX580" s="150"/>
      <c r="AY580" s="150"/>
      <c r="AZ580" s="150"/>
      <c r="BA580" s="150"/>
      <c r="BB580" s="150"/>
      <c r="BC580" s="150"/>
      <c r="BD580" s="150"/>
      <c r="BE580" s="150"/>
      <c r="BF580" s="150"/>
      <c r="BG580" s="150"/>
    </row>
    <row r="581" spans="1:59" outlineLevel="1" x14ac:dyDescent="0.2">
      <c r="A581" s="151"/>
      <c r="B581" s="161"/>
      <c r="C581" s="183" t="s">
        <v>344</v>
      </c>
      <c r="D581" s="164"/>
      <c r="E581" s="168">
        <v>2.76</v>
      </c>
      <c r="F581" s="172"/>
      <c r="G581" s="172"/>
      <c r="H581" s="172"/>
      <c r="I581" s="172"/>
      <c r="J581" s="172"/>
      <c r="K581" s="172"/>
      <c r="L581" s="172"/>
      <c r="M581" s="172"/>
      <c r="N581" s="172"/>
      <c r="O581" s="172"/>
      <c r="P581" s="172"/>
      <c r="Q581" s="172"/>
      <c r="R581" s="173"/>
      <c r="S581" s="172"/>
      <c r="T581" s="150"/>
      <c r="U581" s="150"/>
      <c r="V581" s="150"/>
      <c r="W581" s="150"/>
      <c r="X581" s="150"/>
      <c r="Y581" s="150"/>
      <c r="Z581" s="150"/>
      <c r="AA581" s="150"/>
      <c r="AB581" s="150"/>
      <c r="AC581" s="150"/>
      <c r="AD581" s="150" t="s">
        <v>142</v>
      </c>
      <c r="AE581" s="150"/>
      <c r="AF581" s="150"/>
      <c r="AG581" s="150"/>
      <c r="AH581" s="150"/>
      <c r="AI581" s="150"/>
      <c r="AJ581" s="150"/>
      <c r="AK581" s="150"/>
      <c r="AL581" s="150"/>
      <c r="AM581" s="150"/>
      <c r="AN581" s="150"/>
      <c r="AO581" s="150"/>
      <c r="AP581" s="150"/>
      <c r="AQ581" s="150"/>
      <c r="AR581" s="150"/>
      <c r="AS581" s="150"/>
      <c r="AT581" s="150"/>
      <c r="AU581" s="150"/>
      <c r="AV581" s="150"/>
      <c r="AW581" s="150"/>
      <c r="AX581" s="150"/>
      <c r="AY581" s="150"/>
      <c r="AZ581" s="150"/>
      <c r="BA581" s="150"/>
      <c r="BB581" s="150"/>
      <c r="BC581" s="150"/>
      <c r="BD581" s="150"/>
      <c r="BE581" s="150"/>
      <c r="BF581" s="150"/>
      <c r="BG581" s="150"/>
    </row>
    <row r="582" spans="1:59" outlineLevel="1" x14ac:dyDescent="0.2">
      <c r="A582" s="151"/>
      <c r="B582" s="161"/>
      <c r="C582" s="183" t="s">
        <v>345</v>
      </c>
      <c r="D582" s="164"/>
      <c r="E582" s="168">
        <v>4</v>
      </c>
      <c r="F582" s="172"/>
      <c r="G582" s="172"/>
      <c r="H582" s="172"/>
      <c r="I582" s="172"/>
      <c r="J582" s="172"/>
      <c r="K582" s="172"/>
      <c r="L582" s="172"/>
      <c r="M582" s="172"/>
      <c r="N582" s="172"/>
      <c r="O582" s="172"/>
      <c r="P582" s="172"/>
      <c r="Q582" s="172"/>
      <c r="R582" s="173"/>
      <c r="S582" s="172"/>
      <c r="T582" s="150"/>
      <c r="U582" s="150"/>
      <c r="V582" s="150"/>
      <c r="W582" s="150"/>
      <c r="X582" s="150"/>
      <c r="Y582" s="150"/>
      <c r="Z582" s="150"/>
      <c r="AA582" s="150"/>
      <c r="AB582" s="150"/>
      <c r="AC582" s="150"/>
      <c r="AD582" s="150" t="s">
        <v>130</v>
      </c>
      <c r="AE582" s="150"/>
      <c r="AF582" s="150"/>
      <c r="AG582" s="150"/>
      <c r="AH582" s="150"/>
      <c r="AI582" s="150"/>
      <c r="AJ582" s="150"/>
      <c r="AK582" s="150"/>
      <c r="AL582" s="150"/>
      <c r="AM582" s="150"/>
      <c r="AN582" s="150"/>
      <c r="AO582" s="150"/>
      <c r="AP582" s="150"/>
      <c r="AQ582" s="150"/>
      <c r="AR582" s="150"/>
      <c r="AS582" s="150"/>
      <c r="AT582" s="150"/>
      <c r="AU582" s="150"/>
      <c r="AV582" s="150"/>
      <c r="AW582" s="150"/>
      <c r="AX582" s="150"/>
      <c r="AY582" s="150"/>
      <c r="AZ582" s="150"/>
      <c r="BA582" s="150"/>
      <c r="BB582" s="150"/>
      <c r="BC582" s="150"/>
      <c r="BD582" s="150"/>
      <c r="BE582" s="150"/>
      <c r="BF582" s="150"/>
      <c r="BG582" s="150"/>
    </row>
    <row r="583" spans="1:59" x14ac:dyDescent="0.2">
      <c r="A583" s="176">
        <v>245</v>
      </c>
      <c r="B583" s="177" t="s">
        <v>898</v>
      </c>
      <c r="C583" s="185" t="s">
        <v>910</v>
      </c>
      <c r="D583" s="178" t="s">
        <v>133</v>
      </c>
      <c r="E583" s="179">
        <v>133.7225</v>
      </c>
      <c r="F583" s="236"/>
      <c r="G583" s="180">
        <f>ROUND(E583*F583,2)</f>
        <v>0</v>
      </c>
      <c r="H583" s="180">
        <v>0</v>
      </c>
      <c r="I583" s="180">
        <f>ROUND(E583*H583,2)</f>
        <v>0</v>
      </c>
      <c r="J583" s="180">
        <v>43.1</v>
      </c>
      <c r="K583" s="180">
        <f>ROUND(E583*J583,2)</f>
        <v>5763.44</v>
      </c>
      <c r="L583" s="180">
        <v>21</v>
      </c>
      <c r="M583" s="180">
        <f>G583*(1+L583/100)</f>
        <v>0</v>
      </c>
      <c r="N583" s="180">
        <v>0</v>
      </c>
      <c r="O583" s="180">
        <f>ROUND(E583*N583,2)</f>
        <v>0</v>
      </c>
      <c r="P583" s="180">
        <v>0</v>
      </c>
      <c r="Q583" s="180">
        <f>ROUND(E583*P583,2)</f>
        <v>0</v>
      </c>
      <c r="R583" s="181"/>
      <c r="S583" s="180" t="s">
        <v>129</v>
      </c>
      <c r="AB583">
        <v>15</v>
      </c>
      <c r="AC583">
        <v>21</v>
      </c>
    </row>
    <row r="584" spans="1:59" x14ac:dyDescent="0.2">
      <c r="A584" s="6"/>
      <c r="B584" s="7" t="s">
        <v>899</v>
      </c>
      <c r="C584" s="186" t="s">
        <v>899</v>
      </c>
      <c r="D584" s="9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AD584" t="s">
        <v>900</v>
      </c>
    </row>
    <row r="585" spans="1:59" x14ac:dyDescent="0.2">
      <c r="C585" s="187"/>
      <c r="D585" s="145"/>
    </row>
    <row r="586" spans="1:59" x14ac:dyDescent="0.2">
      <c r="D586" s="145"/>
    </row>
    <row r="587" spans="1:59" x14ac:dyDescent="0.2">
      <c r="D587" s="145"/>
    </row>
    <row r="588" spans="1:59" x14ac:dyDescent="0.2">
      <c r="D588" s="145"/>
    </row>
    <row r="589" spans="1:59" x14ac:dyDescent="0.2">
      <c r="D589" s="145"/>
    </row>
    <row r="590" spans="1:59" x14ac:dyDescent="0.2">
      <c r="D590" s="145"/>
    </row>
    <row r="591" spans="1:59" x14ac:dyDescent="0.2">
      <c r="D591" s="145"/>
    </row>
    <row r="592" spans="1:59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password="EC12" sheet="1" objects="1" scenarios="1" selectLockedCell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Goláňová Jana, Ing.</cp:lastModifiedBy>
  <cp:lastPrinted>2014-02-28T09:52:57Z</cp:lastPrinted>
  <dcterms:created xsi:type="dcterms:W3CDTF">2009-04-08T07:15:50Z</dcterms:created>
  <dcterms:modified xsi:type="dcterms:W3CDTF">2018-12-12T12:30:10Z</dcterms:modified>
</cp:coreProperties>
</file>